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95" windowWidth="7680" windowHeight="9090" activeTab="4"/>
  </bookViews>
  <sheets>
    <sheet name="Income stat" sheetId="1" r:id="rId1"/>
    <sheet name="Bal Sheet" sheetId="2" r:id="rId2"/>
    <sheet name="Equity" sheetId="3" r:id="rId3"/>
    <sheet name="Csh flw" sheetId="4" r:id="rId4"/>
    <sheet name="Notes" sheetId="5" r:id="rId5"/>
  </sheets>
  <definedNames>
    <definedName name="_xlnm.Print_Area" localSheetId="2">'Equity'!$A$1:$I$58</definedName>
    <definedName name="_xlnm.Print_Area" localSheetId="4">'Notes'!$A$1:$J$330</definedName>
    <definedName name="_xlnm.Print_Titles" localSheetId="4">'Notes'!$1:$6</definedName>
    <definedName name="Z_3C920DC5_FBB7_11D6_B224_0050BF94C9CF_.wvu.Cols" localSheetId="3" hidden="1">'Csh flw'!$G:$R</definedName>
    <definedName name="Z_3C920DC5_FBB7_11D6_B224_0050BF94C9CF_.wvu.PrintArea" localSheetId="2" hidden="1">'Equity'!$A$1:$I$58</definedName>
    <definedName name="Z_3C920DC5_FBB7_11D6_B224_0050BF94C9CF_.wvu.PrintArea" localSheetId="4" hidden="1">'Notes'!$A$1:$J$333</definedName>
    <definedName name="Z_3C920DC5_FBB7_11D6_B224_0050BF94C9CF_.wvu.PrintTitles" localSheetId="4" hidden="1">'Notes'!$1:$6</definedName>
  </definedNames>
  <calcPr fullCalcOnLoad="1"/>
</workbook>
</file>

<file path=xl/sharedStrings.xml><?xml version="1.0" encoding="utf-8"?>
<sst xmlns="http://schemas.openxmlformats.org/spreadsheetml/2006/main" count="389" uniqueCount="309">
  <si>
    <t xml:space="preserve">comprising  42,500,000 shares of  RM1.00 each to a  minimum  issued and  paid-up capital  of  RM60,000,000 to </t>
  </si>
  <si>
    <t>RM'000</t>
  </si>
  <si>
    <t>Revenue</t>
  </si>
  <si>
    <t>Taxation</t>
  </si>
  <si>
    <t>CONDENSED CONSOLIDATED INCOME STATEMENTS</t>
  </si>
  <si>
    <t>CONDENSED CONSOLIDATED BALANCE SHEETS</t>
  </si>
  <si>
    <t>AS AT 30 SEPTEMBER 2002</t>
  </si>
  <si>
    <t>30 September 2002</t>
  </si>
  <si>
    <t>Property, Plant &amp; Equipment</t>
  </si>
  <si>
    <t>Inventories</t>
  </si>
  <si>
    <t>Debtors</t>
  </si>
  <si>
    <t>Cash &amp; cash equivalents</t>
  </si>
  <si>
    <t>Borrowings</t>
  </si>
  <si>
    <t>Financed by:</t>
  </si>
  <si>
    <t>Share Capital</t>
  </si>
  <si>
    <t>Reserves</t>
  </si>
  <si>
    <t>Shareholders' fund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</si>
  <si>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</si>
  <si>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</si>
  <si>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</si>
  <si>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</si>
  <si>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</si>
  <si>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</si>
  <si>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</si>
  <si>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</si>
  <si>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</si>
  <si>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</si>
  <si>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</si>
  <si>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</si>
  <si>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</si>
  <si>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</si>
  <si>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</si>
  <si>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financing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</si>
  <si>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</si>
  <si>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</si>
  <si>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</si>
  <si>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</si>
  <si>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</si>
  <si>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</si>
  <si>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</si>
  <si>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Debt and equity securities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</si>
  <si>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</si>
  <si>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</si>
  <si>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</si>
  <si>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</si>
  <si>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</si>
  <si>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</si>
  <si>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</si>
  <si>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</si>
  <si>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</si>
  <si>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30.6.2002</t>
  </si>
  <si>
    <t>Consolidated Profit before tax</t>
  </si>
  <si>
    <t>guarantee.</t>
  </si>
  <si>
    <t xml:space="preserve">Explanation on variances of actual results compared with forecasted and shortfall in profit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</si>
  <si>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</si>
  <si>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</si>
  <si>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</si>
  <si>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</si>
  <si>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</si>
  <si>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</si>
  <si>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</si>
  <si>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Bank borrowings as at the end of this quarter:-</t>
  </si>
  <si>
    <t>Off balance sheet financial instruments</t>
  </si>
  <si>
    <t>Material litigation</t>
  </si>
  <si>
    <t>BY ORDER OF THE BOARD</t>
  </si>
  <si>
    <t>Changes in working capital:</t>
  </si>
  <si>
    <t>Adjustment for non-cash flow:</t>
  </si>
  <si>
    <t>30.9.2002</t>
  </si>
  <si>
    <t xml:space="preserve">The Condensed Consolidated Balance Sheets should be read in conjunction with </t>
  </si>
  <si>
    <t>INDIVIDUAL QUARTER</t>
  </si>
  <si>
    <t>CUMULATIVE QUARTER</t>
  </si>
  <si>
    <t>QUARTER</t>
  </si>
  <si>
    <t>AS AT PRECEDING</t>
  </si>
  <si>
    <t>Net Tangible Assets per Share (RM)</t>
  </si>
  <si>
    <t>Balance at 30 September 2002</t>
  </si>
  <si>
    <t>Revaluation</t>
  </si>
  <si>
    <t>(Incorporated in Malaysia)</t>
  </si>
  <si>
    <t>Comparison of profit before tax for the current quarter with immediate preceding quarter</t>
  </si>
  <si>
    <t>Changes in composition of the Group</t>
  </si>
  <si>
    <t>Basic (sen)</t>
  </si>
  <si>
    <t>Cash &amp; cash equivalents at end of period</t>
  </si>
  <si>
    <t>OCB BERHAD</t>
  </si>
  <si>
    <t>(Company No: 3465-H)</t>
  </si>
  <si>
    <t>Tan Bee Keng</t>
  </si>
  <si>
    <t>Company Secretary</t>
  </si>
  <si>
    <t>Petaling Jaya</t>
  </si>
  <si>
    <t>Profit Before Taxation</t>
  </si>
  <si>
    <t>Total Assets Employed</t>
  </si>
  <si>
    <t>Electronic Trading Division</t>
  </si>
  <si>
    <t>Engineering Services Division</t>
  </si>
  <si>
    <t>Bedding Products Division</t>
  </si>
  <si>
    <t>Consumer Food Division</t>
  </si>
  <si>
    <t>Others</t>
  </si>
  <si>
    <t>There were no material events subsequent to the end of the quarter reported at the date of issuance of this report.</t>
  </si>
  <si>
    <t xml:space="preserve">Investments in Associated Companies </t>
  </si>
  <si>
    <t>Trade and Other Creditors</t>
  </si>
  <si>
    <t>Overdraft &amp; Short Term Borrowings</t>
  </si>
  <si>
    <t>Current Assets</t>
  </si>
  <si>
    <t>Current Liabilities</t>
  </si>
  <si>
    <t>Net Current Assets</t>
  </si>
  <si>
    <t>Long Term Liabilities</t>
  </si>
  <si>
    <t>(UNAUDITED)</t>
  </si>
  <si>
    <t>(AUDITED)</t>
  </si>
  <si>
    <t>30/09/02</t>
  </si>
  <si>
    <t>31/12/01</t>
  </si>
  <si>
    <t>AS AT END</t>
  </si>
  <si>
    <t>PERIOD END</t>
  </si>
  <si>
    <t>Goodwill On Consolidation</t>
  </si>
  <si>
    <t>Minority Interest</t>
  </si>
  <si>
    <t>the Annual Financial Report for the period ended 31 December 2001.</t>
  </si>
  <si>
    <t>Quarter</t>
  </si>
  <si>
    <t>Preceding Year</t>
  </si>
  <si>
    <t>Corresponding</t>
  </si>
  <si>
    <t>Current Year</t>
  </si>
  <si>
    <t>To Date</t>
  </si>
  <si>
    <t>Preceding Period</t>
  </si>
  <si>
    <t>Period</t>
  </si>
  <si>
    <t>30/06/01</t>
  </si>
  <si>
    <t>FOR THE QUARTER ENDED 30 SEPTEMBER 2002</t>
  </si>
  <si>
    <t>Annual Financial Report for the period ended 31 December 2001.</t>
  </si>
  <si>
    <t>Operating Expenses</t>
  </si>
  <si>
    <t xml:space="preserve">Other Operating Income </t>
  </si>
  <si>
    <t>Finance Costs</t>
  </si>
  <si>
    <t>Investing Results</t>
  </si>
  <si>
    <t>Profit before tax</t>
  </si>
  <si>
    <t>Profit after tax</t>
  </si>
  <si>
    <t>Net Profit for the period</t>
  </si>
  <si>
    <t>At 1 January 2002</t>
  </si>
  <si>
    <t>30 June 2001</t>
  </si>
  <si>
    <t xml:space="preserve">Exchange </t>
  </si>
  <si>
    <t>Fluctuation</t>
  </si>
  <si>
    <t xml:space="preserve">The Company had on 22 February 2002 announced the proposed issuance of Fixed Rate Serial Bonds with </t>
  </si>
  <si>
    <t xml:space="preserve">Appendix 9B of the Kuala Lumpur Stock Exchange Listing Requirements. The accounting policies and methods </t>
  </si>
  <si>
    <t>ended.</t>
  </si>
  <si>
    <t>There were no amendments in the valuation amount of revalued assets brought forward  to the current quarter</t>
  </si>
  <si>
    <t>30 September 2002.</t>
  </si>
  <si>
    <t>9 Months ended</t>
  </si>
  <si>
    <t>with the Annual Financial Report for the period ended 31 December 2001.</t>
  </si>
  <si>
    <t xml:space="preserve">The Company had on 7 September 2001 announced the change of its financial year-end from </t>
  </si>
  <si>
    <t>Bonds</t>
  </si>
  <si>
    <t>Reserve on</t>
  </si>
  <si>
    <t>Consolidation</t>
  </si>
  <si>
    <t>Net Change in current assets</t>
  </si>
  <si>
    <t>Equity investments</t>
  </si>
  <si>
    <t>Other investments</t>
  </si>
  <si>
    <t>Transactions with owners as owners</t>
  </si>
  <si>
    <t>Bank borrowings</t>
  </si>
  <si>
    <t>Debt securities issued</t>
  </si>
  <si>
    <t>Investing Activities</t>
  </si>
  <si>
    <t>Financing Activities</t>
  </si>
  <si>
    <t>Cash &amp; cash equivalents at beginning of year</t>
  </si>
  <si>
    <t xml:space="preserve">In the opinion of the Board of Directors, the results of the third financial quarter ended 30 September 2002 have </t>
  </si>
  <si>
    <t>Cumulative</t>
  </si>
  <si>
    <t>30/09/2002</t>
  </si>
  <si>
    <t>Current Taxation</t>
  </si>
  <si>
    <t>(Over)/under Taxation</t>
  </si>
  <si>
    <t>reinvestment allowances.</t>
  </si>
  <si>
    <t>SECURED</t>
  </si>
  <si>
    <t>Short Term Borrowings</t>
  </si>
  <si>
    <t>Long Term Borrowings</t>
  </si>
  <si>
    <t>Hire Purchase Creditors</t>
  </si>
  <si>
    <t>Bank Overdraft</t>
  </si>
  <si>
    <t>Revolving Credit</t>
  </si>
  <si>
    <t>Banker Acceptances/Trust Receipt</t>
  </si>
  <si>
    <t>Fixed Rate Serial Bonds</t>
  </si>
  <si>
    <t>Term Loans</t>
  </si>
  <si>
    <t>Earnings  per share</t>
  </si>
  <si>
    <t>(I) Basic earnings per share</t>
  </si>
  <si>
    <t>(II) Diluted earnings per share</t>
  </si>
  <si>
    <t>There were no unusual items during this quarter affecting assets, liabilities, equity, net income or cash flow.</t>
  </si>
  <si>
    <t>not been affected by any transaction or event of a material or unusual nature.</t>
  </si>
  <si>
    <t>Balance at 30 June 2001</t>
  </si>
  <si>
    <t>At 1 October 2000</t>
  </si>
  <si>
    <t xml:space="preserve">Earnings per share </t>
  </si>
  <si>
    <t>OF CURRENT</t>
  </si>
  <si>
    <t>Net Change in current liabilities</t>
  </si>
  <si>
    <t>There were no sales of unquoted investments or properties transacted for the current quarter under review.</t>
  </si>
  <si>
    <t>Net cash flows used in investing activities</t>
  </si>
  <si>
    <t>Net increase in cash and cash equivalent</t>
  </si>
  <si>
    <t>Net cash flows used in operating activities</t>
  </si>
  <si>
    <t>The figures have not been audited.</t>
  </si>
  <si>
    <t>Remarks:</t>
  </si>
  <si>
    <t>9 Months Ended</t>
  </si>
  <si>
    <t>Segmental information is for the period ended 30 September 2002.</t>
  </si>
  <si>
    <t xml:space="preserve">Dividends </t>
  </si>
  <si>
    <t>Current year prospects</t>
  </si>
  <si>
    <t>Corporate Developments</t>
  </si>
  <si>
    <t>annual financial statements for the period ended 31 December 2001.</t>
  </si>
  <si>
    <t xml:space="preserve">The Group's operations were not significantly affected by any seasonal or cyclical factors during the quarter </t>
  </si>
  <si>
    <t>under review.</t>
  </si>
  <si>
    <t xml:space="preserve">The Company is presently evaluating all options to increase its total issued and paid-up capital of RM42,500,000 </t>
  </si>
  <si>
    <t>There were no financial instruments negotiated with off balance sheet risk at the date of issuance of this report.</t>
  </si>
  <si>
    <t>Profit from Operations</t>
  </si>
  <si>
    <t xml:space="preserve">disposals of Rantai Pesona Sdn Bhd ("RPSB") and Linear Profile Sdn Bhd ("LPSB"), ATSB shall within 12 months </t>
  </si>
  <si>
    <t>A. Ibufood Corporation Sdn Bhd ("ICSB")</t>
  </si>
  <si>
    <t>B. Biz-Allianz International (M) Sdn Bhd ("BAI")</t>
  </si>
  <si>
    <t>C. Selera Citarasa Sdn Bhd ("SCSB")</t>
  </si>
  <si>
    <t>Investments in quoted securities as at 30 September 2002 are as follows:</t>
  </si>
  <si>
    <t>Building Materials Trading Division</t>
  </si>
  <si>
    <r>
      <t xml:space="preserve">There </t>
    </r>
    <r>
      <rPr>
        <sz val="10"/>
        <rFont val="Arial"/>
        <family val="2"/>
      </rPr>
      <t>were no third party contingent liabilities entered into by the Company during the third financial quarter ended</t>
    </r>
  </si>
  <si>
    <t xml:space="preserve">from the completion of the said Agreements cause the Company to be released and/or discharged as a guarantor </t>
  </si>
  <si>
    <t>RM13,287,016.</t>
  </si>
  <si>
    <t xml:space="preserve">The Group expects that for the financial year ending 31 December 2002, the results will be satisfactory as </t>
  </si>
  <si>
    <t>for the coming financial year ending 31 December 2002.</t>
  </si>
  <si>
    <t xml:space="preserve">In the opinion of the Board of Directors, all the aforesaid companies are expected to meet their profit guarantee </t>
  </si>
  <si>
    <t>Sales of unquoted investments and properties</t>
  </si>
  <si>
    <t xml:space="preserve">    The earnings per share is calculated by dividing the Group's profit after taxation of RM3,153,000 for the </t>
  </si>
  <si>
    <t xml:space="preserve">    shares in issue during the year.</t>
  </si>
  <si>
    <t xml:space="preserve">     Not applicable.</t>
  </si>
  <si>
    <t>current reporting.</t>
  </si>
  <si>
    <t>approved the proposed Bonds issue. The bonds were issued on 12 July 2002 and fully placed out to investors.</t>
  </si>
  <si>
    <t>financial years ending 31 December 2002 and 2003 respectively.</t>
  </si>
  <si>
    <t xml:space="preserve">respectively based on the audited profit after taxation of not less than RM924,000 and RM1,143,000 for the </t>
  </si>
  <si>
    <t>comply with the Listing Requirements of the Kuala Lumpur Stock Exchange by 31 December 2002.</t>
  </si>
  <si>
    <t>aggregate  nominal value  of RM105,000,000.  The bonds of various tenors were issued to part  finance the</t>
  </si>
  <si>
    <t xml:space="preserve">acquisition of  Ibufood  group of companies, provide long  term funds  for capital expenditure  and to lock-in </t>
  </si>
  <si>
    <t xml:space="preserve">interest  rates  in the current  interest rate  environment. The Securities Commission  had on 26 March 2002 </t>
  </si>
  <si>
    <t xml:space="preserve">for any debts of RPSB and LPSB  owing to  Bank Islam  Malaysia Berhad under  cash note facilities amounting to </t>
  </si>
  <si>
    <t xml:space="preserve">respectively based on the audited profit after taxation of not less than RM7,628,000 and RM10,428,000 for the </t>
  </si>
  <si>
    <t xml:space="preserve">The ICSB vendors agreed to guarantee that ICSB shall achieve 90% of the audited profit after taxation of ICSB  </t>
  </si>
  <si>
    <t xml:space="preserve">BAI for the financial years ending 31 December 2002 and 2003 equivalent to RM831,600 and RM1,028,700 </t>
  </si>
  <si>
    <t xml:space="preserve">The BAI vendors have agreed to guarantee that BAI shall achieve 90% of the audited profit after taxation of </t>
  </si>
  <si>
    <t xml:space="preserve">SCSB for the financial years ending 31 December 2002 and 2003 equivalent to RM248,400 and RM261,000 </t>
  </si>
  <si>
    <t xml:space="preserve">The SCSB vendors agreed to guarantee that SCSB shall achieve 90% of the audited profit after taxation  of </t>
  </si>
  <si>
    <t>(7) days of demand by the Company.</t>
  </si>
  <si>
    <t xml:space="preserve">During the second financial quarter, the Group purchased 10,000 shares in Maxis Berhad quoted at RM4.36  </t>
  </si>
  <si>
    <t xml:space="preserve">per share and sold 10,000 shares in Maxis Berhad in the month of July 2002 at RM5.18 per share. The gain </t>
  </si>
  <si>
    <t>on disposal was RM8,000.</t>
  </si>
  <si>
    <t>-</t>
  </si>
  <si>
    <t>31 December. The current quarter results is the third quarter of the Group. The figures of the preceding year</t>
  </si>
  <si>
    <t>corresponding quarter (April 2001 to June 2001) and preceding period corresponding period (October 2000</t>
  </si>
  <si>
    <t>to June 2001) are available for comparison as corresponding quarter and cumulative quarter respectively.</t>
  </si>
  <si>
    <t xml:space="preserve">The Company had on 7 September 2001 announced the change of its financial year-end from 30 September to </t>
  </si>
  <si>
    <t xml:space="preserve">31 December.  The current quarter results  is  the  third  quarter of the Group. The figures  of the preceding year </t>
  </si>
  <si>
    <t>June 2001) are available for comparison as corresponding quarter and cumulative quarter respectively.</t>
  </si>
  <si>
    <t xml:space="preserve">corresponding quarter (April  2001 to June 2001) and preceding period corresponding period (October 2000 to </t>
  </si>
  <si>
    <t xml:space="preserve">The Company had on 7 September 2001 announced the change of its financial year-end from 30 September </t>
  </si>
  <si>
    <t>to 31 December. The current quarter results is  the  third  quarter of the Group. The figures of the preceding</t>
  </si>
  <si>
    <t>year  corresponding  quarter  (April 2001  to  June 2001) and  preceding  period   corresponding  period</t>
  </si>
  <si>
    <t xml:space="preserve">(October 2000 to June 2001) are available for comparison as corresponding quarter and cumulative quarter </t>
  </si>
  <si>
    <t>respectively.</t>
  </si>
  <si>
    <t xml:space="preserve">30 September  to  31 December. The current quarter results is  the  third quarter of the Group. </t>
  </si>
  <si>
    <t xml:space="preserve">The figures of the preceding year corresponding quarter (April 2001 to June 2001) and preceding </t>
  </si>
  <si>
    <t>corresponding quarter and cumulative quarter respectively.</t>
  </si>
  <si>
    <t xml:space="preserve">period  corresponding  period  (October 2000 to June 2001)  are  available  for  comparison  as </t>
  </si>
  <si>
    <t xml:space="preserve">                  FINANCIAL </t>
  </si>
  <si>
    <t>The Company had on 7 September 2001 announced the change of its financial year-end from 30 September to</t>
  </si>
  <si>
    <t xml:space="preserve">The  interim  financial  report has  been  prepared in accordance with MASB 26 Interim Financial Reporting and  </t>
  </si>
  <si>
    <t>of computation adopted by the Group in  this interim  financial report are consistent with  those adopted in  the</t>
  </si>
  <si>
    <t xml:space="preserve">There  were no estimations of  amount used in our previous  reporting which have a material impact  in  the </t>
  </si>
  <si>
    <t xml:space="preserve">respectively based on the audited  profit after taxation of not less than  RM276,000 and  RM290,000 for the </t>
  </si>
  <si>
    <t xml:space="preserve">In the event of failure to achieve the guaranteed profit, the vendors undertake to pay the Company a sum </t>
  </si>
  <si>
    <t xml:space="preserve">equivalent  to the guaranteed profit and the loss  incurred in proportion to their shareholding within seven </t>
  </si>
  <si>
    <t xml:space="preserve">Deferred Taxation - Current </t>
  </si>
  <si>
    <t>Deferred Taxation - Prior</t>
  </si>
  <si>
    <t xml:space="preserve">The  effective tax  rate on  the Group's  profit  is lower than  the statutory  tax rate due to  the  availability of </t>
  </si>
  <si>
    <t xml:space="preserve">Under  the terms of the  Sale and  Purchase  Agreements  with Ample Term Sdn Bhd ("ATSB")  for the proposed </t>
  </si>
  <si>
    <t xml:space="preserve">for  the  financial  years ending  31 December 2002 and  2003 equivalent  to  RM6,865,200  and  RM9,385,200 </t>
  </si>
  <si>
    <t>(i)  On 3 May 2002, shareholders at an Extraordinary General Meeting approved the acquisition of :-</t>
  </si>
  <si>
    <t xml:space="preserve">      The above acquisitions have been completed.</t>
  </si>
  <si>
    <t xml:space="preserve">(ii)  The Company proposed to undertake a private placement of 4,250,000 new ordinary shares of RM1.00 </t>
  </si>
  <si>
    <t xml:space="preserve">       each in  the Company representing  approximately 10% of  the  existing total issued and paid-up share </t>
  </si>
  <si>
    <t xml:space="preserve">       capital as  at 27 August 2002. The aforesaid  proposed private  placement  has been approved  by the </t>
  </si>
  <si>
    <t xml:space="preserve">       relevant authorities namely the Securities Commission, Ministry of International Trade and Industry and </t>
  </si>
  <si>
    <t xml:space="preserve">       Approval  was  obtained  from the shareholders of  the Company at the Forty-Third  Annual General </t>
  </si>
  <si>
    <t xml:space="preserve">       total issued share capital of the Company in accordance with Section 132D of the Companies Act, 1965.</t>
  </si>
  <si>
    <t xml:space="preserve">       held  on 12 June  2002  for the issuance of  new  shares in  the Company not  exceeding 10% of the      </t>
  </si>
  <si>
    <t>respect of the profit guarantee are as follows:-</t>
  </si>
  <si>
    <t xml:space="preserve">Under the Sale and Purchase Agreements for the purchase of the consumer food division, the terms in </t>
  </si>
  <si>
    <t xml:space="preserve">       the Foreign Investment Committee. </t>
  </si>
  <si>
    <t>FOR THE NINE MONTHS PERIOD ENDED 30 SEPTEMBER 2002</t>
  </si>
  <si>
    <t>period</t>
  </si>
  <si>
    <t xml:space="preserve">Changes in estimates of amount reported previously with a material effect in current interim </t>
  </si>
  <si>
    <t xml:space="preserve">Revenue improved to RM273,100,000 from RM249,100,000 on a year to year basis and profit before tax improved </t>
  </si>
  <si>
    <t xml:space="preserve">revenue for  the Engineering Services and  Bedding Products Divisions. The Electronic Trading Division reported a  </t>
  </si>
  <si>
    <t xml:space="preserve">loss before tax of RM439,000 as compared to a loss of RM5,233,000 for the preceding period corresponding period. </t>
  </si>
  <si>
    <t>managed to achieve an improvement of 26% in profit due to higher margin contracts.</t>
  </si>
  <si>
    <t xml:space="preserve">The Building  Materials Trading Division  despite recording  a  21% lower revenue compared to the previous quarter </t>
  </si>
  <si>
    <t xml:space="preserve">      a. 9,000,000 ordinary shares of RM1.00 each representing the entire equity interest in ICSB from Chin</t>
  </si>
  <si>
    <r>
      <t xml:space="preserve">         </t>
    </r>
    <r>
      <rPr>
        <sz val="10"/>
        <rFont val="Arial"/>
        <family val="2"/>
      </rPr>
      <t xml:space="preserve"> Chor Hiang and Joseph Tan Seang Kuan for a cash consideration of RM54,433,091.</t>
    </r>
  </si>
  <si>
    <t xml:space="preserve">         </t>
  </si>
  <si>
    <t xml:space="preserve">      b. 3,500,000 ordinary shares of RM1.00 each representing approximately 77.78% equity  interest in</t>
  </si>
  <si>
    <t xml:space="preserve">          BAI from Yeoh Jin Hoe, Yeoh Jin Beng and Yeoh Jin Aik for a cash consideration of RM5,695,000.</t>
  </si>
  <si>
    <t xml:space="preserve">      SCSB from Tan Hoon Cheng @ Dahlan Bin Abdullah and Sahbanar Bin Asha'ari for a cash consideration </t>
  </si>
  <si>
    <t xml:space="preserve">      The acquisition of 1,000,001 ordinary shares of RM1.00 each  representing a  50%  equity interest in </t>
  </si>
  <si>
    <t xml:space="preserve">      of RM1,187,000 was not subject to shareholders' approval.</t>
  </si>
  <si>
    <t xml:space="preserve">(a)  On 20 March 2002, O'Connor's Holdings Pte Ltd ("OHP") sought an injunction to restrain OCB Berhad ("OCB")  </t>
  </si>
  <si>
    <t xml:space="preserve">       from convening a meeting of OCB's shareholders  until final determination of OHP's action. OHP's action was </t>
  </si>
  <si>
    <t xml:space="preserve">       set out in a  Writ of Summons and OHP is seeking a declaration that the Conditional Shareholders' Agreement </t>
  </si>
  <si>
    <t xml:space="preserve">       ("SA") dated 10 April 1997 entered into between OCB and OHP in respect of Kumpulan O'Connor's (Malaysia) </t>
  </si>
  <si>
    <t xml:space="preserve">       Sdn Bhd ("KOM") is valid and binding and  that OCB do comply, observe and perform all obligations of the SA </t>
  </si>
  <si>
    <t xml:space="preserve">       At the hearing on 28 November 2002, the Court granted OHP the aforesaid  injunction. The Court has also set   </t>
  </si>
  <si>
    <t xml:space="preserve">       without having to convene an Extraordinary General Meeting.  </t>
  </si>
  <si>
    <t xml:space="preserve">       7 February 2003 as the date for the case management hearing. OCB intends to appeal against the order in the</t>
  </si>
  <si>
    <t xml:space="preserve">       Court of Appeals. </t>
  </si>
  <si>
    <t>(b)  On 18 July 2002, OCB received an Originating Petition filed by OHP seeking from the Court:-</t>
  </si>
  <si>
    <t xml:space="preserve">       (i)  An order pursuant to the SA to independently determine the net tangible asset value of KOM;</t>
  </si>
  <si>
    <t xml:space="preserve">       (ii) An order to direct OCB to sell its shares in KOM to OHP; and</t>
  </si>
  <si>
    <t xml:space="preserve">       (iii) Further or other order, remedy or relief, which the Court deems necessary.</t>
  </si>
  <si>
    <t xml:space="preserve">      The Court has on 20 November 2002 further adjourned the hearing to 30 June 2003. </t>
  </si>
  <si>
    <t>30 November 2002</t>
  </si>
  <si>
    <t>Dividend</t>
  </si>
  <si>
    <t xml:space="preserve">    quarter ended 30 September  2002 (2001 : RM 2,288,000)  by  42,500,000 (2001: 42,500,000) ordinary</t>
  </si>
  <si>
    <t>4% per share less Malaysian Income Tax @ 28% for the fifteen-month financial period ended 31 December</t>
  </si>
  <si>
    <t>2001 was paid on 31 July 2002.</t>
  </si>
  <si>
    <t>No interim dividend is recommended for the current quarter under review. A first and final gross dividend of</t>
  </si>
  <si>
    <t>During the third financial quarter, the Group acquired a shelf company, Biz-Markas Sdn Bhd.</t>
  </si>
  <si>
    <t xml:space="preserve">by 46%. The improvements were largely due to addition of the new Consumer Food  Division, growth in margin and </t>
  </si>
  <si>
    <t>reflected in the latest quarterly results that show an 80% increase in year on year pretax profit.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</si>
</sst>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[$-409]dddd\,\ mmmm\ dd\,\ yyyy"/>
    <numFmt numFmtId="184" formatCode="m/d/yy;@"/>
    <numFmt numFmtId="185" formatCode="_(* #,##0.0000_);_(* \(#,##0.0000\);_(* &quot;-&quot;????_);_(@_)"/>
    <numFmt numFmtId="186" formatCode="m/d/yyyy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1" fillId="0" borderId="6" xfId="0" applyFont="1" applyBorder="1" applyAlignment="1" applyProtection="1">
      <alignment horizontal="left"/>
      <protection/>
    </xf>
    <xf numFmtId="49" fontId="0" fillId="0" borderId="0" xfId="0" applyNumberFormat="1" applyFont="1" applyAlignment="1">
      <alignment horizontal="left"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39" fontId="1" fillId="0" borderId="7" xfId="0" applyNumberFormat="1" applyFont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 horizontal="right"/>
    </xf>
    <xf numFmtId="41" fontId="0" fillId="0" borderId="0" xfId="15" applyNumberFormat="1" applyBorder="1" applyAlignment="1">
      <alignment horizontal="center"/>
    </xf>
    <xf numFmtId="41" fontId="0" fillId="0" borderId="7" xfId="15" applyNumberFormat="1" applyBorder="1" applyAlignment="1">
      <alignment/>
    </xf>
    <xf numFmtId="43" fontId="0" fillId="0" borderId="7" xfId="15" applyNumberFormat="1" applyBorder="1" applyAlignment="1">
      <alignment/>
    </xf>
    <xf numFmtId="43" fontId="0" fillId="0" borderId="0" xfId="15" applyNumberForma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1" fontId="0" fillId="0" borderId="8" xfId="15" applyNumberFormat="1" applyBorder="1" applyAlignment="1">
      <alignment/>
    </xf>
    <xf numFmtId="41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/>
    </xf>
    <xf numFmtId="43" fontId="0" fillId="0" borderId="0" xfId="15" applyNumberForma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173" fontId="0" fillId="0" borderId="0" xfId="15" applyNumberFormat="1" applyAlignment="1">
      <alignment horizontal="right"/>
    </xf>
    <xf numFmtId="41" fontId="0" fillId="0" borderId="0" xfId="15" applyNumberFormat="1" applyAlignment="1">
      <alignment horizontal="right"/>
    </xf>
    <xf numFmtId="41" fontId="0" fillId="0" borderId="5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5" xfId="0" applyNumberFormat="1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6" xfId="0" applyFont="1" applyBorder="1" applyAlignment="1" applyProtection="1">
      <alignment horizontal="left"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41" fontId="0" fillId="0" borderId="11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173" fontId="0" fillId="0" borderId="7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7" xfId="15" applyNumberFormat="1" applyFont="1" applyBorder="1" applyAlignment="1">
      <alignment horizontal="centerContinuous"/>
    </xf>
    <xf numFmtId="0" fontId="0" fillId="2" borderId="0" xfId="0" applyFont="1" applyFill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0" xfId="15" applyNumberFormat="1" applyFont="1" applyAlignment="1">
      <alignment/>
    </xf>
    <xf numFmtId="41" fontId="0" fillId="0" borderId="0" xfId="15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9" fontId="0" fillId="0" borderId="0" xfId="21" applyFont="1" applyAlignment="1">
      <alignment horizontal="centerContinuous"/>
    </xf>
    <xf numFmtId="0" fontId="0" fillId="0" borderId="0" xfId="0" applyFont="1" applyAlignment="1" applyProtection="1" quotePrefix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Border="1" applyAlignment="1">
      <alignment horizontal="centerContinuous"/>
    </xf>
    <xf numFmtId="41" fontId="1" fillId="0" borderId="0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1" fillId="3" borderId="6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0" fillId="0" borderId="0" xfId="0" applyFont="1" applyAlignment="1">
      <alignment horizontal="justify"/>
    </xf>
    <xf numFmtId="0" fontId="0" fillId="0" borderId="0" xfId="0" applyFont="1" applyAlignment="1" applyProtection="1">
      <alignment horizontal="justify"/>
      <protection/>
    </xf>
    <xf numFmtId="41" fontId="0" fillId="0" borderId="6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0" fillId="0" borderId="6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6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1" fillId="0" borderId="6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workbookViewId="0" topLeftCell="A16">
      <selection activeCell="H44" sqref="H44"/>
    </sheetView>
  </sheetViews>
  <sheetFormatPr defaultColWidth="9.140625" defaultRowHeight="12.75"/>
  <cols>
    <col min="3" max="3" width="5.28125" style="0" customWidth="1"/>
    <col min="4" max="4" width="14.00390625" style="0" customWidth="1"/>
    <col min="5" max="5" width="15.7109375" style="0" customWidth="1"/>
    <col min="6" max="6" width="5.7109375" style="0" customWidth="1"/>
    <col min="7" max="7" width="12.140625" style="0" customWidth="1"/>
    <col min="8" max="8" width="17.7109375" style="0" customWidth="1"/>
  </cols>
  <sheetData>
    <row r="1" ht="12.75">
      <c r="A1" s="1" t="s">
        <v>81</v>
      </c>
    </row>
    <row r="2" ht="12.75">
      <c r="A2" s="13" t="s">
        <v>82</v>
      </c>
    </row>
    <row r="3" ht="12.75">
      <c r="A3" s="13" t="s">
        <v>76</v>
      </c>
    </row>
    <row r="4" ht="12.75">
      <c r="A4" s="1"/>
    </row>
    <row r="5" ht="12.75">
      <c r="A5" s="1" t="s">
        <v>4</v>
      </c>
    </row>
    <row r="6" ht="12.75">
      <c r="A6" s="1" t="s">
        <v>118</v>
      </c>
    </row>
    <row r="7" ht="12.75">
      <c r="A7" s="1" t="s">
        <v>180</v>
      </c>
    </row>
    <row r="8" ht="12.75">
      <c r="A8" s="1"/>
    </row>
    <row r="9" ht="12.75">
      <c r="A9" s="1"/>
    </row>
    <row r="10" spans="1:8" ht="12.75">
      <c r="A10" s="1"/>
      <c r="D10" s="96" t="s">
        <v>69</v>
      </c>
      <c r="E10" s="96"/>
      <c r="G10" s="96" t="s">
        <v>70</v>
      </c>
      <c r="H10" s="96"/>
    </row>
    <row r="11" spans="1:8" ht="12.75">
      <c r="A11" s="1"/>
      <c r="D11" s="30" t="s">
        <v>113</v>
      </c>
      <c r="E11" s="30" t="s">
        <v>111</v>
      </c>
      <c r="F11" s="1"/>
      <c r="G11" s="30" t="s">
        <v>113</v>
      </c>
      <c r="H11" s="30" t="s">
        <v>115</v>
      </c>
    </row>
    <row r="12" spans="1:8" ht="12.75">
      <c r="A12" s="1"/>
      <c r="D12" s="41" t="s">
        <v>110</v>
      </c>
      <c r="E12" s="41" t="s">
        <v>112</v>
      </c>
      <c r="F12" s="1"/>
      <c r="G12" s="30" t="s">
        <v>114</v>
      </c>
      <c r="H12" s="30" t="s">
        <v>112</v>
      </c>
    </row>
    <row r="13" spans="1:8" ht="12.75">
      <c r="A13" s="1"/>
      <c r="D13" s="41"/>
      <c r="E13" s="41" t="s">
        <v>110</v>
      </c>
      <c r="F13" s="1"/>
      <c r="G13" s="40"/>
      <c r="H13" s="30" t="s">
        <v>116</v>
      </c>
    </row>
    <row r="14" spans="4:8" ht="12.75">
      <c r="D14" s="30" t="s">
        <v>103</v>
      </c>
      <c r="E14" s="30" t="s">
        <v>117</v>
      </c>
      <c r="F14" s="1"/>
      <c r="G14" s="30" t="s">
        <v>103</v>
      </c>
      <c r="H14" s="30" t="s">
        <v>117</v>
      </c>
    </row>
    <row r="15" spans="4:8" ht="12.75">
      <c r="D15" s="30" t="s">
        <v>1</v>
      </c>
      <c r="E15" s="30" t="s">
        <v>1</v>
      </c>
      <c r="F15" s="1"/>
      <c r="G15" s="30" t="s">
        <v>1</v>
      </c>
      <c r="H15" s="30" t="s">
        <v>1</v>
      </c>
    </row>
    <row r="16" spans="4:5" ht="12.75">
      <c r="D16" s="2"/>
      <c r="E16" s="2"/>
    </row>
    <row r="17" spans="1:8" ht="12.75">
      <c r="A17" t="s">
        <v>2</v>
      </c>
      <c r="D17" s="42">
        <v>104179</v>
      </c>
      <c r="E17" s="42">
        <v>79941</v>
      </c>
      <c r="F17" s="22"/>
      <c r="G17" s="25">
        <v>273104</v>
      </c>
      <c r="H17" s="25">
        <v>248801</v>
      </c>
    </row>
    <row r="18" spans="4:8" ht="12.75">
      <c r="D18" s="22"/>
      <c r="E18" s="22"/>
      <c r="F18" s="22"/>
      <c r="G18" s="22"/>
      <c r="H18" s="22"/>
    </row>
    <row r="19" spans="1:8" ht="12.75">
      <c r="A19" t="s">
        <v>120</v>
      </c>
      <c r="D19" s="22">
        <v>-97763</v>
      </c>
      <c r="E19" s="22">
        <v>-74333</v>
      </c>
      <c r="F19" s="22"/>
      <c r="G19" s="22">
        <v>-256554</v>
      </c>
      <c r="H19" s="22">
        <v>-236741</v>
      </c>
    </row>
    <row r="20" spans="4:8" ht="12.75">
      <c r="D20" s="22"/>
      <c r="E20" s="22"/>
      <c r="F20" s="22"/>
      <c r="G20" s="22"/>
      <c r="H20" s="22"/>
    </row>
    <row r="21" spans="1:8" ht="12.75">
      <c r="A21" t="s">
        <v>121</v>
      </c>
      <c r="D21" s="23">
        <v>1928</v>
      </c>
      <c r="E21" s="23">
        <v>88</v>
      </c>
      <c r="F21" s="22"/>
      <c r="G21" s="23">
        <v>2395</v>
      </c>
      <c r="H21" s="23">
        <v>218</v>
      </c>
    </row>
    <row r="22" spans="4:8" ht="12.75">
      <c r="D22" s="22"/>
      <c r="E22" s="22"/>
      <c r="F22" s="22"/>
      <c r="G22" s="22"/>
      <c r="H22" s="22"/>
    </row>
    <row r="23" spans="1:8" ht="12.75">
      <c r="A23" t="s">
        <v>192</v>
      </c>
      <c r="D23" s="25">
        <f>D17+D19+D21</f>
        <v>8344</v>
      </c>
      <c r="E23" s="25">
        <f>E17+E19+E21</f>
        <v>5696</v>
      </c>
      <c r="F23" s="25"/>
      <c r="G23" s="25">
        <f>G17+G19+G21</f>
        <v>18945</v>
      </c>
      <c r="H23" s="25">
        <f>H17+H19+H21</f>
        <v>12278</v>
      </c>
    </row>
    <row r="24" spans="4:8" ht="12.75">
      <c r="D24" s="22"/>
      <c r="E24" s="22"/>
      <c r="F24" s="22"/>
      <c r="G24" s="22"/>
      <c r="H24" s="22"/>
    </row>
    <row r="25" spans="1:8" ht="12.75">
      <c r="A25" t="s">
        <v>122</v>
      </c>
      <c r="D25" s="22">
        <v>-2338</v>
      </c>
      <c r="E25" s="22">
        <v>-690</v>
      </c>
      <c r="F25" s="22"/>
      <c r="G25" s="22">
        <v>-3374</v>
      </c>
      <c r="H25" s="22">
        <v>-1972</v>
      </c>
    </row>
    <row r="26" spans="4:8" ht="12.75">
      <c r="D26" s="22"/>
      <c r="E26" s="22"/>
      <c r="F26" s="22"/>
      <c r="G26" s="22"/>
      <c r="H26" s="22"/>
    </row>
    <row r="27" spans="1:8" ht="12.75">
      <c r="A27" t="s">
        <v>123</v>
      </c>
      <c r="D27" s="23">
        <v>0</v>
      </c>
      <c r="E27" s="23">
        <v>0</v>
      </c>
      <c r="F27" s="22"/>
      <c r="G27" s="23">
        <v>0</v>
      </c>
      <c r="H27" s="23">
        <v>0</v>
      </c>
    </row>
    <row r="28" spans="4:8" ht="12.75">
      <c r="D28" s="22"/>
      <c r="E28" s="22"/>
      <c r="F28" s="22"/>
      <c r="G28" s="22"/>
      <c r="H28" s="22"/>
    </row>
    <row r="29" spans="1:8" ht="12.75">
      <c r="A29" t="s">
        <v>124</v>
      </c>
      <c r="D29" s="22">
        <f>D23+D25+D27</f>
        <v>6006</v>
      </c>
      <c r="E29" s="22">
        <f>E23+E25+E27</f>
        <v>5006</v>
      </c>
      <c r="F29" s="22"/>
      <c r="G29" s="22">
        <f>G23+G25+G27</f>
        <v>15571</v>
      </c>
      <c r="H29" s="22">
        <f>H23+H25+H27</f>
        <v>10306</v>
      </c>
    </row>
    <row r="30" spans="4:8" ht="12.75">
      <c r="D30" s="25"/>
      <c r="E30" s="25"/>
      <c r="F30" s="25"/>
      <c r="G30" s="25"/>
      <c r="H30" s="25"/>
    </row>
    <row r="31" spans="1:8" ht="12.75">
      <c r="A31" t="s">
        <v>3</v>
      </c>
      <c r="D31" s="23">
        <v>-1647</v>
      </c>
      <c r="E31" s="23">
        <v>-2044</v>
      </c>
      <c r="F31" s="22"/>
      <c r="G31" s="23">
        <v>-4301</v>
      </c>
      <c r="H31" s="23">
        <v>-4379</v>
      </c>
    </row>
    <row r="32" spans="4:8" ht="12.75">
      <c r="D32" s="22"/>
      <c r="E32" s="22"/>
      <c r="F32" s="22"/>
      <c r="G32" s="22"/>
      <c r="H32" s="22"/>
    </row>
    <row r="33" spans="1:8" ht="12.75">
      <c r="A33" t="s">
        <v>125</v>
      </c>
      <c r="D33" s="22">
        <f>D29+D31</f>
        <v>4359</v>
      </c>
      <c r="E33" s="22">
        <f>E29+E31</f>
        <v>2962</v>
      </c>
      <c r="F33" s="22"/>
      <c r="G33" s="22">
        <f>G29+G31</f>
        <v>11270</v>
      </c>
      <c r="H33" s="22">
        <f>H29+H31</f>
        <v>5927</v>
      </c>
    </row>
    <row r="34" spans="4:8" ht="12.75">
      <c r="D34" s="22"/>
      <c r="E34" s="22"/>
      <c r="F34" s="22"/>
      <c r="G34" s="22"/>
      <c r="H34" s="22"/>
    </row>
    <row r="35" spans="1:8" ht="12.75">
      <c r="A35" t="s">
        <v>108</v>
      </c>
      <c r="D35" s="23">
        <v>-1206</v>
      </c>
      <c r="E35" s="23">
        <v>-674</v>
      </c>
      <c r="F35" s="22"/>
      <c r="G35" s="23">
        <v>-2708</v>
      </c>
      <c r="H35" s="23">
        <v>-955</v>
      </c>
    </row>
    <row r="36" spans="4:8" ht="12.75">
      <c r="D36" s="22"/>
      <c r="E36" s="22"/>
      <c r="F36" s="22"/>
      <c r="G36" s="22"/>
      <c r="H36" s="22"/>
    </row>
    <row r="37" spans="1:8" ht="13.5" thickBot="1">
      <c r="A37" t="s">
        <v>126</v>
      </c>
      <c r="D37" s="43">
        <f>D33+D35</f>
        <v>3153</v>
      </c>
      <c r="E37" s="43">
        <f>E33+E35</f>
        <v>2288</v>
      </c>
      <c r="F37" s="25"/>
      <c r="G37" s="43">
        <f>G33+G35</f>
        <v>8562</v>
      </c>
      <c r="H37" s="43">
        <f>H33+H35</f>
        <v>4972</v>
      </c>
    </row>
    <row r="38" spans="4:8" ht="13.5" thickTop="1">
      <c r="D38" s="22"/>
      <c r="E38" s="22"/>
      <c r="F38" s="22"/>
      <c r="G38" s="22"/>
      <c r="H38" s="22"/>
    </row>
    <row r="39" spans="4:8" ht="12.75">
      <c r="D39" s="22"/>
      <c r="E39" s="22"/>
      <c r="F39" s="22"/>
      <c r="G39" s="22"/>
      <c r="H39" s="22"/>
    </row>
    <row r="40" spans="1:8" ht="12.75">
      <c r="A40" s="29" t="s">
        <v>173</v>
      </c>
      <c r="B40" s="29"/>
      <c r="C40" s="31"/>
      <c r="D40" s="22"/>
      <c r="E40" s="22"/>
      <c r="F40" s="22"/>
      <c r="G40" s="22"/>
      <c r="H40" s="22"/>
    </row>
    <row r="41" spans="1:8" ht="13.5" thickBot="1">
      <c r="A41" s="29" t="s">
        <v>79</v>
      </c>
      <c r="C41" s="32"/>
      <c r="D41" s="44">
        <f>D37/42500*100</f>
        <v>7.418823529411765</v>
      </c>
      <c r="E41" s="44">
        <f>E37/42500*100</f>
        <v>5.383529411764706</v>
      </c>
      <c r="F41" s="52"/>
      <c r="G41" s="44">
        <f>G37/42500*100</f>
        <v>20.14588235294118</v>
      </c>
      <c r="H41" s="44">
        <f>H37/42500*100</f>
        <v>11.698823529411765</v>
      </c>
    </row>
    <row r="42" spans="1:8" ht="13.5" thickTop="1">
      <c r="A42" s="29"/>
      <c r="B42" s="29"/>
      <c r="C42" s="32"/>
      <c r="D42" s="45"/>
      <c r="E42" s="45"/>
      <c r="F42" s="45"/>
      <c r="G42" s="45"/>
      <c r="H42" s="45"/>
    </row>
    <row r="43" spans="4:8" ht="12.75">
      <c r="D43" s="52"/>
      <c r="E43" s="52"/>
      <c r="F43" s="52"/>
      <c r="G43" s="52"/>
      <c r="H43" s="52"/>
    </row>
    <row r="44" ht="12.75">
      <c r="A44" t="s">
        <v>181</v>
      </c>
    </row>
    <row r="45" spans="1:8" ht="12.75">
      <c r="A45" s="53" t="s">
        <v>232</v>
      </c>
      <c r="B45" s="53"/>
      <c r="C45" s="53"/>
      <c r="D45" s="53"/>
      <c r="E45" s="53"/>
      <c r="F45" s="53"/>
      <c r="G45" s="53"/>
      <c r="H45" s="53"/>
    </row>
    <row r="46" spans="1:8" ht="12.75">
      <c r="A46" s="53" t="s">
        <v>233</v>
      </c>
      <c r="B46" s="53"/>
      <c r="C46" s="53"/>
      <c r="D46" s="53"/>
      <c r="E46" s="53"/>
      <c r="F46" s="53"/>
      <c r="G46" s="53"/>
      <c r="H46" s="53"/>
    </row>
    <row r="47" spans="1:8" ht="12.75">
      <c r="A47" s="53" t="s">
        <v>235</v>
      </c>
      <c r="B47" s="53"/>
      <c r="C47" s="53"/>
      <c r="D47" s="53"/>
      <c r="E47" s="53"/>
      <c r="F47" s="53"/>
      <c r="G47" s="53"/>
      <c r="H47" s="53"/>
    </row>
    <row r="48" spans="1:8" ht="12.75">
      <c r="A48" s="53" t="s">
        <v>234</v>
      </c>
      <c r="B48" s="53"/>
      <c r="C48" s="53"/>
      <c r="D48" s="53"/>
      <c r="E48" s="53"/>
      <c r="F48" s="53"/>
      <c r="G48" s="53"/>
      <c r="H48" s="53"/>
    </row>
    <row r="49" spans="1:8" ht="12.75" hidden="1">
      <c r="A49" s="53"/>
      <c r="B49" s="53"/>
      <c r="C49" s="53"/>
      <c r="D49" s="53"/>
      <c r="E49" s="53"/>
      <c r="F49" s="53"/>
      <c r="G49" s="53"/>
      <c r="H49" s="53"/>
    </row>
    <row r="51" ht="12.75">
      <c r="A51" s="1" t="s">
        <v>26</v>
      </c>
    </row>
    <row r="52" ht="12.75">
      <c r="A52" s="13" t="s">
        <v>119</v>
      </c>
    </row>
  </sheetData>
  <mergeCells count="2">
    <mergeCell ref="D10:E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="85" zoomScaleNormal="85" workbookViewId="0" topLeftCell="A36">
      <selection activeCell="I49" sqref="I49"/>
    </sheetView>
  </sheetViews>
  <sheetFormatPr defaultColWidth="9.140625" defaultRowHeight="12.75"/>
  <cols>
    <col min="4" max="4" width="17.28125" style="0" customWidth="1"/>
    <col min="5" max="5" width="18.7109375" style="0" customWidth="1"/>
    <col min="6" max="6" width="12.8515625" style="0" customWidth="1"/>
    <col min="7" max="7" width="18.7109375" style="0" customWidth="1"/>
  </cols>
  <sheetData>
    <row r="1" ht="12.75">
      <c r="A1" s="1" t="s">
        <v>81</v>
      </c>
    </row>
    <row r="2" ht="12.75">
      <c r="A2" s="13" t="s">
        <v>82</v>
      </c>
    </row>
    <row r="3" ht="12.75">
      <c r="A3" s="13" t="s">
        <v>76</v>
      </c>
    </row>
    <row r="4" ht="12.75">
      <c r="A4" s="1"/>
    </row>
    <row r="5" ht="12.75">
      <c r="A5" s="1" t="s">
        <v>5</v>
      </c>
    </row>
    <row r="6" ht="12.75">
      <c r="A6" s="1" t="s">
        <v>6</v>
      </c>
    </row>
    <row r="7" ht="12.75">
      <c r="A7" s="1" t="s">
        <v>180</v>
      </c>
    </row>
    <row r="8" ht="12.75">
      <c r="A8" s="1"/>
    </row>
    <row r="9" spans="5:7" ht="12.75">
      <c r="E9" s="30" t="s">
        <v>101</v>
      </c>
      <c r="F9" s="54"/>
      <c r="G9" s="30" t="s">
        <v>102</v>
      </c>
    </row>
    <row r="10" spans="5:7" ht="12.75">
      <c r="E10" s="30" t="s">
        <v>105</v>
      </c>
      <c r="F10" s="54"/>
      <c r="G10" s="30" t="s">
        <v>72</v>
      </c>
    </row>
    <row r="11" spans="5:7" ht="12.75">
      <c r="E11" s="30" t="s">
        <v>174</v>
      </c>
      <c r="F11" s="54"/>
      <c r="G11" s="30" t="s">
        <v>245</v>
      </c>
    </row>
    <row r="12" spans="5:7" ht="12.75">
      <c r="E12" s="30" t="s">
        <v>71</v>
      </c>
      <c r="F12" s="54"/>
      <c r="G12" s="30" t="s">
        <v>106</v>
      </c>
    </row>
    <row r="13" spans="5:7" ht="12.75">
      <c r="E13" s="55" t="s">
        <v>103</v>
      </c>
      <c r="F13" s="56"/>
      <c r="G13" s="55" t="s">
        <v>104</v>
      </c>
    </row>
    <row r="14" spans="5:7" ht="12.75">
      <c r="E14" s="30" t="s">
        <v>1</v>
      </c>
      <c r="F14" s="30"/>
      <c r="G14" s="30" t="s">
        <v>1</v>
      </c>
    </row>
    <row r="15" spans="5:7" ht="12.75">
      <c r="E15" s="54"/>
      <c r="F15" s="54"/>
      <c r="G15" s="54"/>
    </row>
    <row r="16" spans="1:7" ht="12.75">
      <c r="A16" s="1" t="s">
        <v>8</v>
      </c>
      <c r="E16" s="5">
        <v>122251</v>
      </c>
      <c r="F16" s="5"/>
      <c r="G16" s="5">
        <v>96344</v>
      </c>
    </row>
    <row r="17" spans="5:7" ht="12.75">
      <c r="E17" s="5"/>
      <c r="F17" s="5"/>
      <c r="G17" s="5"/>
    </row>
    <row r="18" spans="1:7" ht="12.75">
      <c r="A18" s="1" t="s">
        <v>94</v>
      </c>
      <c r="E18" s="5">
        <v>150</v>
      </c>
      <c r="F18" s="5"/>
      <c r="G18" s="5">
        <v>1552</v>
      </c>
    </row>
    <row r="19" spans="1:7" ht="12.75">
      <c r="A19" s="1"/>
      <c r="E19" s="5"/>
      <c r="F19" s="5"/>
      <c r="G19" s="5"/>
    </row>
    <row r="20" spans="1:7" ht="12.75">
      <c r="A20" s="1" t="s">
        <v>107</v>
      </c>
      <c r="E20" s="5">
        <v>58676</v>
      </c>
      <c r="F20" s="5"/>
      <c r="G20" s="5">
        <v>22153</v>
      </c>
    </row>
    <row r="21" spans="1:7" ht="12.75">
      <c r="A21" s="1"/>
      <c r="E21" s="5"/>
      <c r="F21" s="5"/>
      <c r="G21" s="5"/>
    </row>
    <row r="22" spans="1:7" ht="12.75">
      <c r="A22" s="1" t="s">
        <v>97</v>
      </c>
      <c r="E22" s="5"/>
      <c r="F22" s="5"/>
      <c r="G22" s="5"/>
    </row>
    <row r="23" spans="1:7" ht="12.75">
      <c r="A23" t="s">
        <v>9</v>
      </c>
      <c r="E23" s="7">
        <v>34169</v>
      </c>
      <c r="F23" s="5"/>
      <c r="G23" s="7">
        <v>26461</v>
      </c>
    </row>
    <row r="24" spans="1:7" ht="12.75">
      <c r="A24" t="s">
        <v>10</v>
      </c>
      <c r="E24" s="8">
        <v>145580</v>
      </c>
      <c r="F24" s="5"/>
      <c r="G24" s="8">
        <v>76196</v>
      </c>
    </row>
    <row r="25" spans="1:7" ht="12.75">
      <c r="A25" t="s">
        <v>11</v>
      </c>
      <c r="E25" s="8">
        <v>82997</v>
      </c>
      <c r="F25" s="5"/>
      <c r="G25" s="8">
        <v>48146</v>
      </c>
    </row>
    <row r="26" spans="5:7" ht="12.75">
      <c r="E26" s="9">
        <f>SUM(E23:E25)</f>
        <v>262746</v>
      </c>
      <c r="F26" s="5"/>
      <c r="G26" s="9">
        <f>SUM(G23:G25)</f>
        <v>150803</v>
      </c>
    </row>
    <row r="27" spans="1:7" ht="12.75">
      <c r="A27" s="1" t="s">
        <v>98</v>
      </c>
      <c r="E27" s="7"/>
      <c r="F27" s="5"/>
      <c r="G27" s="7"/>
    </row>
    <row r="28" spans="1:7" ht="12.75">
      <c r="A28" t="s">
        <v>95</v>
      </c>
      <c r="E28" s="8">
        <v>61168</v>
      </c>
      <c r="F28" s="5"/>
      <c r="G28" s="8">
        <v>34290</v>
      </c>
    </row>
    <row r="29" spans="1:7" ht="12.75">
      <c r="A29" t="s">
        <v>96</v>
      </c>
      <c r="E29" s="8">
        <v>50910</v>
      </c>
      <c r="F29" s="5"/>
      <c r="G29" s="8">
        <v>29229</v>
      </c>
    </row>
    <row r="30" spans="1:7" ht="12.75">
      <c r="A30" t="s">
        <v>3</v>
      </c>
      <c r="E30" s="8">
        <v>3047</v>
      </c>
      <c r="F30" s="5"/>
      <c r="G30" s="8">
        <v>4033</v>
      </c>
    </row>
    <row r="31" spans="5:7" ht="12.75">
      <c r="E31" s="9">
        <f>SUM(E28:E30)</f>
        <v>115125</v>
      </c>
      <c r="F31" s="5"/>
      <c r="G31" s="9">
        <f>SUM(G28:G30)</f>
        <v>67552</v>
      </c>
    </row>
    <row r="32" spans="5:7" ht="12.75">
      <c r="E32" s="5"/>
      <c r="F32" s="5"/>
      <c r="G32" s="5"/>
    </row>
    <row r="33" spans="1:7" ht="12.75">
      <c r="A33" s="1" t="s">
        <v>99</v>
      </c>
      <c r="E33" s="37">
        <f>E26-E31</f>
        <v>147621</v>
      </c>
      <c r="F33" s="37"/>
      <c r="G33" s="37">
        <f>G26-G31</f>
        <v>83251</v>
      </c>
    </row>
    <row r="34" spans="5:7" ht="12.75">
      <c r="E34" s="5"/>
      <c r="F34" s="5"/>
      <c r="G34" s="5"/>
    </row>
    <row r="35" spans="5:7" ht="13.5" thickBot="1">
      <c r="E35" s="35">
        <f>E16+E18+E20+E33</f>
        <v>328698</v>
      </c>
      <c r="F35" s="36"/>
      <c r="G35" s="35">
        <f>G16+G18+G20+G33</f>
        <v>203300</v>
      </c>
    </row>
    <row r="36" spans="1:7" ht="13.5" thickTop="1">
      <c r="A36" s="1" t="s">
        <v>13</v>
      </c>
      <c r="E36" s="5"/>
      <c r="F36" s="5"/>
      <c r="G36" s="5"/>
    </row>
    <row r="37" spans="1:7" ht="12.75">
      <c r="A37" t="s">
        <v>14</v>
      </c>
      <c r="E37" s="5">
        <v>42500</v>
      </c>
      <c r="F37" s="5"/>
      <c r="G37" s="5">
        <v>42500</v>
      </c>
    </row>
    <row r="38" spans="1:7" ht="12.75">
      <c r="A38" t="s">
        <v>15</v>
      </c>
      <c r="E38" s="6">
        <v>109894</v>
      </c>
      <c r="F38" s="5"/>
      <c r="G38" s="6">
        <v>102268</v>
      </c>
    </row>
    <row r="39" spans="5:7" ht="12.75">
      <c r="E39" s="11"/>
      <c r="F39" s="5"/>
      <c r="G39" s="11"/>
    </row>
    <row r="40" spans="1:7" ht="12.75">
      <c r="A40" t="s">
        <v>16</v>
      </c>
      <c r="E40" s="5">
        <f>SUM(E37:E38)</f>
        <v>152394</v>
      </c>
      <c r="F40" s="5"/>
      <c r="G40" s="5">
        <f>SUM(G37:G38)</f>
        <v>144768</v>
      </c>
    </row>
    <row r="41" spans="5:7" ht="12.75">
      <c r="E41" s="5"/>
      <c r="F41" s="5"/>
      <c r="G41" s="5"/>
    </row>
    <row r="42" spans="1:7" ht="12.75">
      <c r="A42" t="s">
        <v>108</v>
      </c>
      <c r="E42" s="5">
        <v>57341</v>
      </c>
      <c r="F42" s="5"/>
      <c r="G42" s="5">
        <v>51360</v>
      </c>
    </row>
    <row r="43" spans="5:7" ht="12.75">
      <c r="E43" s="5"/>
      <c r="F43" s="5"/>
      <c r="G43" s="5"/>
    </row>
    <row r="44" spans="1:7" ht="12.75">
      <c r="A44" s="1" t="s">
        <v>100</v>
      </c>
      <c r="E44" s="5"/>
      <c r="F44" s="5"/>
      <c r="G44" s="5"/>
    </row>
    <row r="45" spans="1:7" ht="12.75">
      <c r="A45" t="s">
        <v>12</v>
      </c>
      <c r="E45" s="5">
        <v>10929</v>
      </c>
      <c r="F45" s="5"/>
      <c r="G45" s="5">
        <v>4533</v>
      </c>
    </row>
    <row r="46" spans="1:7" ht="12.75">
      <c r="A46" t="s">
        <v>139</v>
      </c>
      <c r="E46" s="5">
        <v>105000</v>
      </c>
      <c r="F46" s="5"/>
      <c r="G46" s="92" t="s">
        <v>228</v>
      </c>
    </row>
    <row r="47" spans="1:7" ht="12.75">
      <c r="A47" t="s">
        <v>17</v>
      </c>
      <c r="E47" s="5">
        <v>3034</v>
      </c>
      <c r="F47" s="5"/>
      <c r="G47" s="5">
        <v>2639</v>
      </c>
    </row>
    <row r="48" spans="5:7" ht="12.75">
      <c r="E48" s="5"/>
      <c r="F48" s="5"/>
      <c r="G48" s="5"/>
    </row>
    <row r="49" spans="5:7" ht="13.5" thickBot="1">
      <c r="E49" s="35">
        <f>SUM(E40:E47)</f>
        <v>328698</v>
      </c>
      <c r="F49" s="36"/>
      <c r="G49" s="35">
        <f>SUM(G40:G47)</f>
        <v>203300</v>
      </c>
    </row>
    <row r="50" spans="5:7" ht="13.5" thickTop="1">
      <c r="E50" s="11"/>
      <c r="F50" s="5"/>
      <c r="G50" s="11"/>
    </row>
    <row r="51" spans="1:7" ht="13.5" thickBot="1">
      <c r="A51" s="14" t="s">
        <v>73</v>
      </c>
      <c r="B51" s="29"/>
      <c r="C51" s="29"/>
      <c r="E51" s="38">
        <f>(E40-E20)/E37</f>
        <v>2.205129411764706</v>
      </c>
      <c r="F51" s="39"/>
      <c r="G51" s="38">
        <f>(G40-G20)/G37</f>
        <v>2.8850588235294117</v>
      </c>
    </row>
    <row r="52" spans="5:7" ht="13.5" thickTop="1">
      <c r="E52" s="11"/>
      <c r="F52" s="5"/>
      <c r="G52" s="11"/>
    </row>
    <row r="53" spans="1:7" ht="12.75">
      <c r="A53" t="s">
        <v>181</v>
      </c>
      <c r="E53" s="11"/>
      <c r="F53" s="5"/>
      <c r="G53" s="11"/>
    </row>
    <row r="54" spans="1:7" ht="12.75">
      <c r="A54" t="s">
        <v>246</v>
      </c>
      <c r="E54" s="11"/>
      <c r="F54" s="5"/>
      <c r="G54" s="11"/>
    </row>
    <row r="55" spans="1:7" ht="12.75">
      <c r="A55" t="s">
        <v>229</v>
      </c>
      <c r="E55" s="11"/>
      <c r="F55" s="5"/>
      <c r="G55" s="11"/>
    </row>
    <row r="56" spans="1:7" ht="12.75">
      <c r="A56" t="s">
        <v>230</v>
      </c>
      <c r="E56" s="11"/>
      <c r="F56" s="5"/>
      <c r="G56" s="11"/>
    </row>
    <row r="57" spans="1:7" ht="12.75">
      <c r="A57" t="s">
        <v>231</v>
      </c>
      <c r="E57" s="11"/>
      <c r="F57" s="5"/>
      <c r="G57" s="11"/>
    </row>
    <row r="58" spans="5:7" ht="12.75">
      <c r="E58" s="11"/>
      <c r="F58" s="5"/>
      <c r="G58" s="11"/>
    </row>
    <row r="59" spans="5:7" ht="12.75">
      <c r="E59" s="11"/>
      <c r="F59" s="5"/>
      <c r="G59" s="11"/>
    </row>
    <row r="60" spans="1:7" ht="12.75">
      <c r="A60" s="1" t="s">
        <v>68</v>
      </c>
      <c r="E60" s="5"/>
      <c r="F60" s="5"/>
      <c r="G60" s="5"/>
    </row>
    <row r="61" spans="1:7" ht="12.75">
      <c r="A61" s="1" t="s">
        <v>109</v>
      </c>
      <c r="E61" s="5"/>
      <c r="F61" s="5"/>
      <c r="G61" s="5"/>
    </row>
    <row r="62" spans="5:7" ht="12.75">
      <c r="E62" s="5"/>
      <c r="F62" s="5"/>
      <c r="G62" s="5"/>
    </row>
  </sheetData>
  <printOptions/>
  <pageMargins left="0.75" right="0.75" top="1" bottom="0.75" header="0.5" footer="0.5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="85" zoomScaleNormal="85" workbookViewId="0" topLeftCell="A26">
      <selection activeCell="K39" sqref="K39"/>
    </sheetView>
  </sheetViews>
  <sheetFormatPr defaultColWidth="9.140625" defaultRowHeight="12.75"/>
  <cols>
    <col min="1" max="1" width="9.421875" style="0" bestFit="1" customWidth="1"/>
    <col min="3" max="3" width="9.421875" style="0" customWidth="1"/>
    <col min="4" max="4" width="11.28125" style="54" customWidth="1"/>
    <col min="5" max="5" width="13.421875" style="54" customWidth="1"/>
    <col min="6" max="6" width="15.421875" style="54" customWidth="1"/>
    <col min="7" max="7" width="13.00390625" style="54" customWidth="1"/>
    <col min="8" max="8" width="10.7109375" style="54" customWidth="1"/>
    <col min="9" max="9" width="9.8515625" style="54" customWidth="1"/>
  </cols>
  <sheetData>
    <row r="1" ht="12.75">
      <c r="A1" s="1" t="s">
        <v>81</v>
      </c>
    </row>
    <row r="2" ht="12.75">
      <c r="A2" s="13" t="s">
        <v>82</v>
      </c>
    </row>
    <row r="3" ht="12.75">
      <c r="A3" s="13" t="s">
        <v>76</v>
      </c>
    </row>
    <row r="4" ht="12.75">
      <c r="A4" s="1"/>
    </row>
    <row r="5" ht="12.75">
      <c r="A5" s="1" t="s">
        <v>18</v>
      </c>
    </row>
    <row r="6" ht="12.75">
      <c r="A6" s="1" t="s">
        <v>118</v>
      </c>
    </row>
    <row r="7" ht="12.75">
      <c r="A7" s="1" t="s">
        <v>180</v>
      </c>
    </row>
    <row r="8" spans="4:9" ht="12.75">
      <c r="D8" s="30"/>
      <c r="E8" s="30"/>
      <c r="F8" s="30"/>
      <c r="G8" s="30"/>
      <c r="H8" s="30"/>
      <c r="I8" s="30"/>
    </row>
    <row r="9" ht="12.75">
      <c r="G9" s="30" t="s">
        <v>129</v>
      </c>
    </row>
    <row r="10" spans="1:9" ht="12.75">
      <c r="A10" s="1"/>
      <c r="D10" s="30" t="s">
        <v>19</v>
      </c>
      <c r="E10" s="30" t="s">
        <v>75</v>
      </c>
      <c r="F10" s="30" t="s">
        <v>140</v>
      </c>
      <c r="G10" s="30" t="s">
        <v>130</v>
      </c>
      <c r="H10" s="30" t="s">
        <v>22</v>
      </c>
      <c r="I10" s="30"/>
    </row>
    <row r="11" spans="1:9" ht="12.75">
      <c r="A11" s="1"/>
      <c r="D11" s="30" t="s">
        <v>20</v>
      </c>
      <c r="E11" s="30" t="s">
        <v>21</v>
      </c>
      <c r="F11" s="30" t="s">
        <v>141</v>
      </c>
      <c r="G11" s="30" t="s">
        <v>21</v>
      </c>
      <c r="H11" s="30" t="s">
        <v>23</v>
      </c>
      <c r="I11" s="30" t="s">
        <v>24</v>
      </c>
    </row>
    <row r="12" spans="1:9" ht="12.75">
      <c r="A12" s="10"/>
      <c r="D12" s="30" t="s">
        <v>1</v>
      </c>
      <c r="E12" s="30" t="s">
        <v>1</v>
      </c>
      <c r="F12" s="30" t="s">
        <v>1</v>
      </c>
      <c r="G12" s="30" t="s">
        <v>1</v>
      </c>
      <c r="H12" s="30" t="s">
        <v>1</v>
      </c>
      <c r="I12" s="30" t="s">
        <v>1</v>
      </c>
    </row>
    <row r="13" spans="1:9" ht="12.75">
      <c r="A13" s="10"/>
      <c r="D13" s="30"/>
      <c r="E13" s="30"/>
      <c r="F13" s="30"/>
      <c r="G13" s="30"/>
      <c r="H13" s="30"/>
      <c r="I13" s="30"/>
    </row>
    <row r="14" spans="1:9" ht="12.75">
      <c r="A14" s="46" t="s">
        <v>182</v>
      </c>
      <c r="D14" s="30"/>
      <c r="E14" s="30"/>
      <c r="F14" s="30"/>
      <c r="G14" s="30"/>
      <c r="H14" s="30"/>
      <c r="I14" s="30"/>
    </row>
    <row r="15" ht="12.75">
      <c r="A15" s="47" t="s">
        <v>7</v>
      </c>
    </row>
    <row r="16" ht="12.75">
      <c r="A16" s="47"/>
    </row>
    <row r="17" spans="1:9" ht="12.75">
      <c r="A17" t="s">
        <v>127</v>
      </c>
      <c r="D17" s="57">
        <v>42500</v>
      </c>
      <c r="E17" s="57">
        <v>526</v>
      </c>
      <c r="F17" s="61">
        <v>0</v>
      </c>
      <c r="G17" s="57">
        <v>26</v>
      </c>
      <c r="H17" s="57">
        <v>101716</v>
      </c>
      <c r="I17" s="57">
        <f>SUM(D17:H17)</f>
        <v>144768</v>
      </c>
    </row>
    <row r="18" spans="4:9" ht="12.75">
      <c r="D18" s="57"/>
      <c r="E18" s="57"/>
      <c r="F18" s="57"/>
      <c r="G18" s="57"/>
      <c r="H18" s="57"/>
      <c r="I18" s="57"/>
    </row>
    <row r="19" spans="1:9" ht="12.75">
      <c r="A19" t="s">
        <v>25</v>
      </c>
      <c r="B19" s="28"/>
      <c r="C19" s="28"/>
      <c r="D19" s="58">
        <v>0</v>
      </c>
      <c r="E19" s="58">
        <v>0</v>
      </c>
      <c r="F19" s="58">
        <v>288</v>
      </c>
      <c r="G19" s="58">
        <v>0</v>
      </c>
      <c r="H19" s="58">
        <v>8562</v>
      </c>
      <c r="I19" s="57">
        <f>SUM(D19:H19)</f>
        <v>8850</v>
      </c>
    </row>
    <row r="20" spans="2:9" ht="12.75">
      <c r="B20" s="28"/>
      <c r="C20" s="28"/>
      <c r="D20" s="58"/>
      <c r="E20" s="58"/>
      <c r="F20" s="58"/>
      <c r="G20" s="58"/>
      <c r="H20" s="58"/>
      <c r="I20" s="57"/>
    </row>
    <row r="21" spans="1:9" ht="12.75">
      <c r="A21" t="s">
        <v>301</v>
      </c>
      <c r="B21" s="28"/>
      <c r="C21" s="28"/>
      <c r="D21" s="58">
        <v>0</v>
      </c>
      <c r="E21" s="58">
        <v>0</v>
      </c>
      <c r="F21" s="58">
        <v>0</v>
      </c>
      <c r="G21" s="58">
        <v>0</v>
      </c>
      <c r="H21" s="58">
        <v>-1224</v>
      </c>
      <c r="I21" s="58">
        <v>-1224</v>
      </c>
    </row>
    <row r="22" spans="2:9" ht="12.75">
      <c r="B22" s="28"/>
      <c r="C22" s="28"/>
      <c r="D22" s="58"/>
      <c r="E22" s="58"/>
      <c r="F22" s="58"/>
      <c r="G22" s="58"/>
      <c r="H22" s="58"/>
      <c r="I22" s="57"/>
    </row>
    <row r="23" spans="1:9" ht="13.5" thickBot="1">
      <c r="A23" t="s">
        <v>74</v>
      </c>
      <c r="B23" s="28"/>
      <c r="C23" s="28"/>
      <c r="D23" s="59">
        <f>D17+D19</f>
        <v>42500</v>
      </c>
      <c r="E23" s="59">
        <f>E17+E19</f>
        <v>526</v>
      </c>
      <c r="F23" s="59">
        <f>F17+F19</f>
        <v>288</v>
      </c>
      <c r="G23" s="59">
        <f>G17+G19</f>
        <v>26</v>
      </c>
      <c r="H23" s="59">
        <f>SUM(H17:H21)</f>
        <v>109054</v>
      </c>
      <c r="I23" s="60">
        <f>SUM(I17:I21)</f>
        <v>152394</v>
      </c>
    </row>
    <row r="24" spans="2:9" ht="13.5" thickTop="1">
      <c r="B24" s="28"/>
      <c r="C24" s="28"/>
      <c r="D24" s="61"/>
      <c r="E24" s="61"/>
      <c r="F24" s="61"/>
      <c r="G24" s="61"/>
      <c r="H24" s="61"/>
      <c r="I24" s="61"/>
    </row>
    <row r="25" spans="2:9" ht="12.75">
      <c r="B25" s="28"/>
      <c r="C25" s="28"/>
      <c r="D25" s="61"/>
      <c r="E25" s="61"/>
      <c r="F25" s="61"/>
      <c r="G25" s="61"/>
      <c r="H25" s="61"/>
      <c r="I25" s="61"/>
    </row>
    <row r="26" spans="1:9" ht="12.75">
      <c r="A26" s="46" t="s">
        <v>182</v>
      </c>
      <c r="B26" s="28"/>
      <c r="C26" s="28"/>
      <c r="D26" s="61"/>
      <c r="E26" s="61"/>
      <c r="F26" s="61"/>
      <c r="G26" s="61"/>
      <c r="H26" s="61"/>
      <c r="I26" s="61"/>
    </row>
    <row r="27" spans="1:9" ht="12.75">
      <c r="A27" s="47" t="s">
        <v>128</v>
      </c>
      <c r="B27" s="28"/>
      <c r="C27" s="28"/>
      <c r="D27" s="61"/>
      <c r="E27" s="61"/>
      <c r="F27" s="61"/>
      <c r="G27" s="61"/>
      <c r="H27" s="61"/>
      <c r="I27" s="61"/>
    </row>
    <row r="28" spans="1:9" ht="12.75">
      <c r="A28" s="47"/>
      <c r="B28" s="28"/>
      <c r="C28" s="28"/>
      <c r="D28" s="61"/>
      <c r="E28" s="61"/>
      <c r="F28" s="61"/>
      <c r="G28" s="61"/>
      <c r="H28" s="61"/>
      <c r="I28" s="61"/>
    </row>
    <row r="29" spans="1:9" ht="12.75">
      <c r="A29" t="s">
        <v>172</v>
      </c>
      <c r="B29" s="28"/>
      <c r="C29" s="28"/>
      <c r="D29" s="61">
        <v>42500</v>
      </c>
      <c r="E29" s="61">
        <v>526</v>
      </c>
      <c r="F29" s="61">
        <v>0</v>
      </c>
      <c r="G29" s="61">
        <v>38</v>
      </c>
      <c r="H29" s="61">
        <v>94220</v>
      </c>
      <c r="I29" s="61">
        <f>SUM(D29:H29)</f>
        <v>137284</v>
      </c>
    </row>
    <row r="30" spans="2:9" ht="12.75">
      <c r="B30" s="28"/>
      <c r="C30" s="28"/>
      <c r="D30" s="61"/>
      <c r="E30" s="61"/>
      <c r="F30" s="61"/>
      <c r="G30" s="61"/>
      <c r="H30" s="61"/>
      <c r="I30" s="61"/>
    </row>
    <row r="31" spans="1:9" ht="12.75">
      <c r="A31" t="s">
        <v>25</v>
      </c>
      <c r="B31" s="28"/>
      <c r="C31" s="28"/>
      <c r="D31" s="61">
        <v>0</v>
      </c>
      <c r="E31" s="61">
        <v>0</v>
      </c>
      <c r="F31" s="61">
        <v>0</v>
      </c>
      <c r="G31" s="61">
        <v>0</v>
      </c>
      <c r="H31" s="61">
        <v>4972</v>
      </c>
      <c r="I31" s="61">
        <f>SUM(D31:H31)</f>
        <v>4972</v>
      </c>
    </row>
    <row r="32" spans="2:9" ht="12.75">
      <c r="B32" s="28"/>
      <c r="C32" s="28"/>
      <c r="D32" s="61"/>
      <c r="E32" s="61"/>
      <c r="F32" s="61"/>
      <c r="G32" s="61"/>
      <c r="H32" s="61"/>
      <c r="I32" s="61"/>
    </row>
    <row r="33" spans="1:9" ht="12.75">
      <c r="A33" t="s">
        <v>301</v>
      </c>
      <c r="B33" s="28"/>
      <c r="C33" s="28"/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2:9" ht="12.75">
      <c r="B34" s="28"/>
      <c r="C34" s="28"/>
      <c r="D34" s="61"/>
      <c r="E34" s="61"/>
      <c r="F34" s="61"/>
      <c r="G34" s="61"/>
      <c r="H34" s="61"/>
      <c r="I34" s="61"/>
    </row>
    <row r="35" spans="1:9" ht="13.5" thickBot="1">
      <c r="A35" t="s">
        <v>171</v>
      </c>
      <c r="B35" s="28"/>
      <c r="C35" s="28"/>
      <c r="D35" s="62">
        <f aca="true" t="shared" si="0" ref="D35:I35">SUM(D29:D33)</f>
        <v>42500</v>
      </c>
      <c r="E35" s="62">
        <f t="shared" si="0"/>
        <v>526</v>
      </c>
      <c r="F35" s="62">
        <f t="shared" si="0"/>
        <v>0</v>
      </c>
      <c r="G35" s="62">
        <f t="shared" si="0"/>
        <v>38</v>
      </c>
      <c r="H35" s="62">
        <f t="shared" si="0"/>
        <v>99192</v>
      </c>
      <c r="I35" s="62">
        <f t="shared" si="0"/>
        <v>142256</v>
      </c>
    </row>
    <row r="36" spans="2:9" ht="13.5" thickTop="1">
      <c r="B36" s="28"/>
      <c r="C36" s="28"/>
      <c r="D36" s="61"/>
      <c r="E36" s="61"/>
      <c r="F36" s="61"/>
      <c r="G36" s="61"/>
      <c r="H36" s="61"/>
      <c r="I36" s="61"/>
    </row>
    <row r="37" spans="1:9" ht="12.75">
      <c r="A37" t="s">
        <v>181</v>
      </c>
      <c r="B37" s="28"/>
      <c r="C37" s="28"/>
      <c r="D37" s="61"/>
      <c r="E37" s="61"/>
      <c r="F37" s="61"/>
      <c r="G37" s="61"/>
      <c r="H37" s="61"/>
      <c r="I37" s="61"/>
    </row>
    <row r="38" spans="1:9" ht="12.75">
      <c r="A38" t="s">
        <v>236</v>
      </c>
      <c r="B38" s="28"/>
      <c r="C38" s="28"/>
      <c r="D38" s="61"/>
      <c r="E38" s="61"/>
      <c r="F38" s="61"/>
      <c r="G38" s="61"/>
      <c r="H38" s="61"/>
      <c r="I38" s="61"/>
    </row>
    <row r="39" spans="1:9" ht="12.75">
      <c r="A39" t="s">
        <v>237</v>
      </c>
      <c r="B39" s="28"/>
      <c r="C39" s="28"/>
      <c r="D39" s="61"/>
      <c r="E39" s="61"/>
      <c r="F39" s="61"/>
      <c r="G39" s="61"/>
      <c r="H39" s="61"/>
      <c r="I39" s="61"/>
    </row>
    <row r="40" spans="1:9" ht="12.75">
      <c r="A40" t="s">
        <v>238</v>
      </c>
      <c r="B40" s="28"/>
      <c r="C40" s="28"/>
      <c r="D40" s="61"/>
      <c r="E40" s="61"/>
      <c r="F40" s="61"/>
      <c r="G40" s="61"/>
      <c r="H40" s="61"/>
      <c r="I40" s="61"/>
    </row>
    <row r="41" spans="1:9" ht="12.75">
      <c r="A41" t="s">
        <v>239</v>
      </c>
      <c r="B41" s="28"/>
      <c r="C41" s="28"/>
      <c r="D41" s="61"/>
      <c r="E41" s="61"/>
      <c r="F41" s="61"/>
      <c r="G41" s="61"/>
      <c r="H41" s="61"/>
      <c r="I41" s="61"/>
    </row>
    <row r="42" spans="1:9" ht="12.75">
      <c r="A42" t="s">
        <v>240</v>
      </c>
      <c r="B42" s="28"/>
      <c r="C42" s="28"/>
      <c r="D42" s="61"/>
      <c r="E42" s="61"/>
      <c r="F42" s="61"/>
      <c r="G42" s="61"/>
      <c r="H42" s="61"/>
      <c r="I42" s="61"/>
    </row>
    <row r="43" spans="2:9" ht="12.75">
      <c r="B43" s="28"/>
      <c r="C43" s="28"/>
      <c r="D43" s="61"/>
      <c r="E43" s="61"/>
      <c r="F43" s="61"/>
      <c r="G43" s="61"/>
      <c r="H43" s="61"/>
      <c r="I43" s="61"/>
    </row>
    <row r="44" spans="1:9" ht="12.75">
      <c r="A44" s="1" t="s">
        <v>27</v>
      </c>
      <c r="B44" s="28"/>
      <c r="C44" s="28"/>
      <c r="D44" s="61"/>
      <c r="E44" s="61"/>
      <c r="F44" s="61"/>
      <c r="G44" s="61"/>
      <c r="H44" s="61"/>
      <c r="I44" s="61"/>
    </row>
    <row r="45" spans="1:9" ht="12.75">
      <c r="A45" s="1" t="s">
        <v>137</v>
      </c>
      <c r="B45" s="28"/>
      <c r="C45" s="28"/>
      <c r="D45" s="61"/>
      <c r="E45" s="61"/>
      <c r="F45" s="61"/>
      <c r="G45" s="61"/>
      <c r="H45" s="61"/>
      <c r="I45" s="61"/>
    </row>
    <row r="46" spans="1:9" ht="12.75">
      <c r="A46" s="1"/>
      <c r="B46" s="28"/>
      <c r="C46" s="28"/>
      <c r="D46" s="61"/>
      <c r="E46" s="61"/>
      <c r="F46" s="61"/>
      <c r="G46" s="61"/>
      <c r="H46" s="61"/>
      <c r="I46" s="61"/>
    </row>
    <row r="47" spans="1:9" ht="12.75">
      <c r="A47" s="1"/>
      <c r="B47" s="28"/>
      <c r="C47" s="28"/>
      <c r="D47" s="61"/>
      <c r="E47" s="61"/>
      <c r="F47" s="61"/>
      <c r="G47" s="61"/>
      <c r="H47" s="61"/>
      <c r="I47" s="61"/>
    </row>
    <row r="48" spans="1:9" ht="12.75">
      <c r="A48" s="1"/>
      <c r="B48" s="28"/>
      <c r="C48" s="28"/>
      <c r="D48" s="61"/>
      <c r="E48" s="61"/>
      <c r="F48" s="61"/>
      <c r="G48" s="61"/>
      <c r="H48" s="61"/>
      <c r="I48" s="61"/>
    </row>
    <row r="49" spans="1:9" ht="12.75">
      <c r="A49" s="1"/>
      <c r="B49" s="28"/>
      <c r="C49" s="28"/>
      <c r="D49" s="61"/>
      <c r="E49" s="61"/>
      <c r="F49" s="61"/>
      <c r="G49" s="61"/>
      <c r="H49" s="61"/>
      <c r="I49" s="61"/>
    </row>
    <row r="50" spans="1:9" ht="12.75">
      <c r="A50" s="1"/>
      <c r="B50" s="28"/>
      <c r="C50" s="28"/>
      <c r="D50" s="61"/>
      <c r="E50" s="61"/>
      <c r="F50" s="61"/>
      <c r="G50" s="61"/>
      <c r="H50" s="61"/>
      <c r="I50" s="61"/>
    </row>
    <row r="51" spans="2:9" ht="12.75">
      <c r="B51" s="28"/>
      <c r="C51" s="28"/>
      <c r="D51" s="61"/>
      <c r="E51" s="61"/>
      <c r="F51" s="61"/>
      <c r="G51" s="61"/>
      <c r="H51" s="61"/>
      <c r="I51" s="61"/>
    </row>
    <row r="52" spans="1:9" ht="12.75">
      <c r="A52" s="1"/>
      <c r="B52" s="28"/>
      <c r="C52" s="28"/>
      <c r="D52" s="61"/>
      <c r="E52" s="61"/>
      <c r="F52" s="61"/>
      <c r="G52" s="61"/>
      <c r="H52" s="61"/>
      <c r="I52" s="61"/>
    </row>
    <row r="53" spans="1:9" ht="12.75">
      <c r="A53" s="1"/>
      <c r="B53" s="28"/>
      <c r="C53" s="28"/>
      <c r="D53" s="61"/>
      <c r="E53" s="61"/>
      <c r="F53" s="61"/>
      <c r="G53" s="61"/>
      <c r="H53" s="61"/>
      <c r="I53" s="61"/>
    </row>
    <row r="54" spans="2:9" ht="12.75">
      <c r="B54" s="28"/>
      <c r="C54" s="28"/>
      <c r="D54" s="61"/>
      <c r="E54" s="61"/>
      <c r="F54" s="61"/>
      <c r="G54" s="61"/>
      <c r="H54" s="61"/>
      <c r="I54" s="61"/>
    </row>
    <row r="55" spans="2:9" ht="12.75">
      <c r="B55" s="28"/>
      <c r="C55" s="28"/>
      <c r="D55" s="61"/>
      <c r="E55" s="61"/>
      <c r="F55" s="61"/>
      <c r="G55" s="61"/>
      <c r="H55" s="61"/>
      <c r="I55" s="61"/>
    </row>
    <row r="56" spans="2:9" ht="12.75">
      <c r="B56" s="28"/>
      <c r="C56" s="28"/>
      <c r="D56" s="61"/>
      <c r="E56" s="61"/>
      <c r="F56" s="61"/>
      <c r="G56" s="61"/>
      <c r="H56" s="61"/>
      <c r="I56" s="61"/>
    </row>
    <row r="57" spans="2:9" ht="12.75">
      <c r="B57" s="28"/>
      <c r="C57" s="28"/>
      <c r="D57" s="61"/>
      <c r="E57" s="61"/>
      <c r="F57" s="61"/>
      <c r="G57" s="61"/>
      <c r="H57" s="61"/>
      <c r="I57" s="61"/>
    </row>
    <row r="58" spans="2:9" ht="12.75">
      <c r="B58" s="28"/>
      <c r="C58" s="28"/>
      <c r="D58" s="61"/>
      <c r="E58" s="61"/>
      <c r="F58" s="61"/>
      <c r="G58" s="61"/>
      <c r="H58" s="61"/>
      <c r="I58" s="61"/>
    </row>
  </sheetData>
  <printOptions/>
  <pageMargins left="0.41" right="0.27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GridLines="0" zoomScale="85" zoomScaleNormal="85" workbookViewId="0" topLeftCell="A39">
      <selection activeCell="X7" sqref="X7"/>
    </sheetView>
  </sheetViews>
  <sheetFormatPr defaultColWidth="9.140625" defaultRowHeight="12.75"/>
  <cols>
    <col min="4" max="5" width="10.140625" style="0" customWidth="1"/>
    <col min="6" max="6" width="10.57421875" style="0" customWidth="1"/>
    <col min="7" max="7" width="0" style="0" hidden="1" customWidth="1"/>
    <col min="8" max="8" width="11.28125" style="0" hidden="1" customWidth="1"/>
    <col min="9" max="18" width="0" style="0" hidden="1" customWidth="1"/>
    <col min="19" max="19" width="18.28125" style="0" customWidth="1"/>
  </cols>
  <sheetData>
    <row r="1" ht="12.75">
      <c r="A1" s="1" t="s">
        <v>81</v>
      </c>
    </row>
    <row r="2" ht="12.75">
      <c r="A2" s="13" t="s">
        <v>82</v>
      </c>
    </row>
    <row r="3" ht="12.75">
      <c r="A3" s="13" t="s">
        <v>76</v>
      </c>
    </row>
    <row r="4" ht="12.75">
      <c r="A4" s="1"/>
    </row>
    <row r="5" ht="12.75">
      <c r="A5" s="1" t="s">
        <v>28</v>
      </c>
    </row>
    <row r="6" ht="12.75">
      <c r="A6" s="1" t="s">
        <v>270</v>
      </c>
    </row>
    <row r="7" ht="12.75">
      <c r="A7" s="1" t="s">
        <v>180</v>
      </c>
    </row>
    <row r="8" ht="12.75">
      <c r="A8" s="1"/>
    </row>
    <row r="9" ht="12.75">
      <c r="S9" s="30" t="s">
        <v>136</v>
      </c>
    </row>
    <row r="10" spans="7:19" ht="12.75">
      <c r="G10" s="26">
        <v>37438</v>
      </c>
      <c r="H10" s="26">
        <v>37469</v>
      </c>
      <c r="I10" s="26">
        <v>37500</v>
      </c>
      <c r="J10" s="26">
        <v>37530</v>
      </c>
      <c r="K10" s="26">
        <v>37561</v>
      </c>
      <c r="L10" s="26">
        <v>37591</v>
      </c>
      <c r="M10" s="26">
        <v>37622</v>
      </c>
      <c r="N10" s="26">
        <v>37653</v>
      </c>
      <c r="O10" s="26">
        <v>37681</v>
      </c>
      <c r="P10" s="26">
        <v>37712</v>
      </c>
      <c r="Q10" s="26">
        <v>37742</v>
      </c>
      <c r="R10" s="26">
        <v>37773</v>
      </c>
      <c r="S10" s="56" t="s">
        <v>7</v>
      </c>
    </row>
    <row r="11" spans="7:19" ht="12.75"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 t="s">
        <v>1</v>
      </c>
      <c r="Q11" s="2" t="s">
        <v>1</v>
      </c>
      <c r="R11" s="2" t="s">
        <v>1</v>
      </c>
      <c r="S11" s="30" t="s">
        <v>1</v>
      </c>
    </row>
    <row r="13" spans="1:19" ht="12.75">
      <c r="A13" s="1" t="s">
        <v>29</v>
      </c>
      <c r="G13" s="22">
        <v>1968</v>
      </c>
      <c r="H13" s="22">
        <v>-760</v>
      </c>
      <c r="I13" s="22">
        <v>-1341</v>
      </c>
      <c r="J13" s="22"/>
      <c r="K13" s="22"/>
      <c r="L13" s="22"/>
      <c r="M13" s="22"/>
      <c r="N13" s="22"/>
      <c r="O13" s="22"/>
      <c r="P13" s="22"/>
      <c r="Q13" s="22"/>
      <c r="R13" s="22"/>
      <c r="S13" s="5">
        <v>15571</v>
      </c>
    </row>
    <row r="14" spans="1:19" ht="12.75">
      <c r="A14" s="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5"/>
    </row>
    <row r="15" spans="1:19" ht="12.75">
      <c r="A15" s="1" t="s">
        <v>66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"/>
    </row>
    <row r="16" spans="7:19" ht="12.75"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"/>
    </row>
    <row r="17" spans="1:19" ht="12.75">
      <c r="A17" t="s">
        <v>30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6">
        <v>9230</v>
      </c>
    </row>
    <row r="18" spans="7:19" ht="12.75"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5"/>
    </row>
    <row r="19" spans="1:19" ht="12.75">
      <c r="A19" t="s">
        <v>31</v>
      </c>
      <c r="G19" s="22" t="e">
        <f>+G13+G17</f>
        <v>#REF!</v>
      </c>
      <c r="H19" s="22" t="e">
        <f>+H13+H17</f>
        <v>#REF!</v>
      </c>
      <c r="I19" s="22" t="e">
        <f aca="true" t="shared" si="0" ref="I19:R19">+I13+I17</f>
        <v>#REF!</v>
      </c>
      <c r="J19" s="22" t="e">
        <f t="shared" si="0"/>
        <v>#REF!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 t="e">
        <f t="shared" si="0"/>
        <v>#REF!</v>
      </c>
      <c r="O19" s="22" t="e">
        <f t="shared" si="0"/>
        <v>#REF!</v>
      </c>
      <c r="P19" s="22" t="e">
        <f t="shared" si="0"/>
        <v>#REF!</v>
      </c>
      <c r="Q19" s="22" t="e">
        <f t="shared" si="0"/>
        <v>#REF!</v>
      </c>
      <c r="R19" s="22" t="e">
        <f t="shared" si="0"/>
        <v>#REF!</v>
      </c>
      <c r="S19" s="22">
        <f>SUM(S13:S17)</f>
        <v>24801</v>
      </c>
    </row>
    <row r="20" spans="7:19" ht="12.75"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</row>
    <row r="21" spans="1:19" ht="12.75">
      <c r="A21" t="s">
        <v>65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1"/>
    </row>
    <row r="22" spans="1:19" ht="12.75">
      <c r="A22" t="s">
        <v>142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5">
        <v>-111944</v>
      </c>
    </row>
    <row r="23" spans="1:19" ht="12.75">
      <c r="A23" t="s">
        <v>175</v>
      </c>
      <c r="G23" s="23">
        <f>-1647-2057-43+2248+11-1</f>
        <v>-1489</v>
      </c>
      <c r="H23" s="23">
        <f>-3897-451+3227+17</f>
        <v>-1104</v>
      </c>
      <c r="I23" s="23">
        <f>-1601+2124-1237-1+2</f>
        <v>-713</v>
      </c>
      <c r="J23" s="23"/>
      <c r="K23" s="23"/>
      <c r="L23" s="23"/>
      <c r="M23" s="23"/>
      <c r="N23" s="23"/>
      <c r="O23" s="23"/>
      <c r="P23" s="23"/>
      <c r="Q23" s="23"/>
      <c r="R23" s="23"/>
      <c r="S23" s="23">
        <v>47573</v>
      </c>
    </row>
    <row r="24" spans="7:19" ht="12.75"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20" ht="12.75">
      <c r="A25" t="s">
        <v>179</v>
      </c>
      <c r="G25" s="22" t="e">
        <f>+G19+G23</f>
        <v>#REF!</v>
      </c>
      <c r="H25" s="22" t="e">
        <f>+H19+H23</f>
        <v>#REF!</v>
      </c>
      <c r="I25" s="22" t="e">
        <f aca="true" t="shared" si="1" ref="I25:R25">+I19+I23</f>
        <v>#REF!</v>
      </c>
      <c r="J25" s="22" t="e">
        <f t="shared" si="1"/>
        <v>#REF!</v>
      </c>
      <c r="K25" s="22" t="e">
        <f t="shared" si="1"/>
        <v>#REF!</v>
      </c>
      <c r="L25" s="22" t="e">
        <f t="shared" si="1"/>
        <v>#REF!</v>
      </c>
      <c r="M25" s="22" t="e">
        <f t="shared" si="1"/>
        <v>#REF!</v>
      </c>
      <c r="N25" s="22" t="e">
        <f t="shared" si="1"/>
        <v>#REF!</v>
      </c>
      <c r="O25" s="22" t="e">
        <f t="shared" si="1"/>
        <v>#REF!</v>
      </c>
      <c r="P25" s="22" t="e">
        <f t="shared" si="1"/>
        <v>#REF!</v>
      </c>
      <c r="Q25" s="22" t="e">
        <f t="shared" si="1"/>
        <v>#REF!</v>
      </c>
      <c r="R25" s="22" t="e">
        <f t="shared" si="1"/>
        <v>#REF!</v>
      </c>
      <c r="S25" s="22">
        <f>SUM(S19:S23)</f>
        <v>-39570</v>
      </c>
      <c r="T25" s="27"/>
    </row>
    <row r="26" spans="7:20" ht="12.75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/>
    </row>
    <row r="27" spans="1:19" ht="12.75">
      <c r="A27" s="1" t="s">
        <v>148</v>
      </c>
      <c r="G27" s="22">
        <f>-304-79+33+76</f>
        <v>-274</v>
      </c>
      <c r="H27" s="22">
        <f>-1251-2</f>
        <v>-1253</v>
      </c>
      <c r="I27" s="22">
        <f>162+2</f>
        <v>164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ht="12.75">
      <c r="A28" t="s">
        <v>143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v>-56201</v>
      </c>
    </row>
    <row r="29" spans="1:19" ht="12.75">
      <c r="A29" t="s">
        <v>144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v>-2511</v>
      </c>
    </row>
    <row r="30" spans="7:19" ht="12.75"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ht="12.75">
      <c r="A31" t="s">
        <v>177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48">
        <f>SUM(S28:S30)</f>
        <v>-58712</v>
      </c>
    </row>
    <row r="32" spans="7:19" ht="12.75"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ht="12.75">
      <c r="A33" s="1" t="s">
        <v>149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ht="12.75">
      <c r="A34" t="s">
        <v>145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>
        <v>-1224</v>
      </c>
    </row>
    <row r="35" spans="1:19" ht="12.75">
      <c r="A35" t="s">
        <v>146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>
        <v>20764</v>
      </c>
    </row>
    <row r="36" spans="1:19" ht="12.75">
      <c r="A36" t="s">
        <v>147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>
        <v>105000</v>
      </c>
    </row>
    <row r="37" spans="7:19" ht="12.75"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75">
      <c r="A38" t="s">
        <v>32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8">
        <f>SUM(S34:S36)</f>
        <v>124540</v>
      </c>
    </row>
    <row r="39" spans="7:19" ht="12.75">
      <c r="G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1:20" ht="12.75">
      <c r="A40" s="29" t="s">
        <v>178</v>
      </c>
      <c r="G40" s="22" t="e">
        <f>+G25+G27+#REF!</f>
        <v>#REF!</v>
      </c>
      <c r="H40" s="22" t="e">
        <f>+H25+H27+#REF!</f>
        <v>#REF!</v>
      </c>
      <c r="I40" s="22" t="e">
        <f>+I25+I27+#REF!</f>
        <v>#REF!</v>
      </c>
      <c r="J40" s="22" t="e">
        <f>+J25+J27+#REF!</f>
        <v>#REF!</v>
      </c>
      <c r="K40" s="22" t="e">
        <f>+K25+K27+#REF!</f>
        <v>#REF!</v>
      </c>
      <c r="L40" s="22" t="e">
        <f>+L25+L27+#REF!</f>
        <v>#REF!</v>
      </c>
      <c r="M40" s="22" t="e">
        <f>+M25+M27+#REF!</f>
        <v>#REF!</v>
      </c>
      <c r="N40" s="22" t="e">
        <f>+N25+N27+#REF!</f>
        <v>#REF!</v>
      </c>
      <c r="O40" s="22" t="e">
        <f>+O25+O27+#REF!</f>
        <v>#REF!</v>
      </c>
      <c r="P40" s="22" t="e">
        <f>+P25+P27+#REF!</f>
        <v>#REF!</v>
      </c>
      <c r="Q40" s="22" t="e">
        <f>+Q25+Q27+#REF!</f>
        <v>#REF!</v>
      </c>
      <c r="R40" s="22" t="e">
        <f>+R25+R27+#REF!</f>
        <v>#REF!</v>
      </c>
      <c r="S40" s="22">
        <f>S25+S31+S38</f>
        <v>26258</v>
      </c>
      <c r="T40" s="27"/>
    </row>
    <row r="41" spans="7:20" ht="12.75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8"/>
    </row>
    <row r="42" spans="1:19" ht="12.75">
      <c r="A42" s="29" t="s">
        <v>150</v>
      </c>
      <c r="G42" s="22">
        <f>3750+3640</f>
        <v>7390</v>
      </c>
      <c r="H42" s="27" t="e">
        <f>+G44</f>
        <v>#REF!</v>
      </c>
      <c r="I42" s="27" t="e">
        <f aca="true" t="shared" si="2" ref="I42:R42">+H44</f>
        <v>#REF!</v>
      </c>
      <c r="J42" s="27" t="e">
        <f t="shared" si="2"/>
        <v>#REF!</v>
      </c>
      <c r="K42" s="27" t="e">
        <f t="shared" si="2"/>
        <v>#REF!</v>
      </c>
      <c r="L42" s="27" t="e">
        <f t="shared" si="2"/>
        <v>#REF!</v>
      </c>
      <c r="M42" s="27" t="e">
        <f t="shared" si="2"/>
        <v>#REF!</v>
      </c>
      <c r="N42" s="27" t="e">
        <f t="shared" si="2"/>
        <v>#REF!</v>
      </c>
      <c r="O42" s="27" t="e">
        <f t="shared" si="2"/>
        <v>#REF!</v>
      </c>
      <c r="P42" s="27" t="e">
        <f t="shared" si="2"/>
        <v>#REF!</v>
      </c>
      <c r="Q42" s="27" t="e">
        <f t="shared" si="2"/>
        <v>#REF!</v>
      </c>
      <c r="R42" s="27" t="e">
        <f t="shared" si="2"/>
        <v>#REF!</v>
      </c>
      <c r="S42" s="22">
        <v>32746</v>
      </c>
    </row>
    <row r="43" spans="7:19" ht="12.75"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1:19" ht="13.5" thickBot="1">
      <c r="A44" s="29" t="s">
        <v>80</v>
      </c>
      <c r="G44" s="24" t="e">
        <f>+G40+G42</f>
        <v>#REF!</v>
      </c>
      <c r="H44" s="24" t="e">
        <f>+H42+H40</f>
        <v>#REF!</v>
      </c>
      <c r="I44" s="24" t="e">
        <f aca="true" t="shared" si="3" ref="I44:R44">+I42+I40</f>
        <v>#REF!</v>
      </c>
      <c r="J44" s="24" t="e">
        <f t="shared" si="3"/>
        <v>#REF!</v>
      </c>
      <c r="K44" s="24" t="e">
        <f t="shared" si="3"/>
        <v>#REF!</v>
      </c>
      <c r="L44" s="24" t="e">
        <f t="shared" si="3"/>
        <v>#REF!</v>
      </c>
      <c r="M44" s="24" t="e">
        <f t="shared" si="3"/>
        <v>#REF!</v>
      </c>
      <c r="N44" s="24" t="e">
        <f t="shared" si="3"/>
        <v>#REF!</v>
      </c>
      <c r="O44" s="24" t="e">
        <f t="shared" si="3"/>
        <v>#REF!</v>
      </c>
      <c r="P44" s="24" t="e">
        <f t="shared" si="3"/>
        <v>#REF!</v>
      </c>
      <c r="Q44" s="24" t="e">
        <f t="shared" si="3"/>
        <v>#REF!</v>
      </c>
      <c r="R44" s="24" t="e">
        <f t="shared" si="3"/>
        <v>#REF!</v>
      </c>
      <c r="S44" s="24">
        <f>SUM(S40:S42)</f>
        <v>59004</v>
      </c>
    </row>
    <row r="45" spans="7:19" ht="13.5" thickTop="1"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7:19" ht="12.7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7"/>
    </row>
    <row r="47" spans="1:19" ht="12.75">
      <c r="A47" t="s">
        <v>181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7"/>
    </row>
    <row r="48" spans="1:19" ht="12.75">
      <c r="A48" t="s">
        <v>138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7"/>
    </row>
    <row r="49" spans="1:19" ht="12.75">
      <c r="A49" t="s">
        <v>241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7"/>
    </row>
    <row r="50" spans="1:19" ht="12.75">
      <c r="A50" t="s">
        <v>242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7"/>
    </row>
    <row r="51" spans="1:19" ht="12.75">
      <c r="A51" t="s">
        <v>244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7"/>
    </row>
    <row r="52" spans="1:19" ht="12.75">
      <c r="A52" t="s">
        <v>243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7"/>
    </row>
    <row r="53" spans="7:19" ht="12.75"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7"/>
    </row>
    <row r="54" spans="1:19" ht="12.75">
      <c r="A54" s="1" t="s">
        <v>33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2.75">
      <c r="A55" s="1" t="s">
        <v>137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8"/>
    </row>
    <row r="56" spans="1:19" ht="12.75">
      <c r="A56" s="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8"/>
    </row>
    <row r="57" spans="1:19" ht="12.75">
      <c r="A57" s="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8"/>
    </row>
    <row r="58" spans="1:19" ht="12.75">
      <c r="A58" s="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8"/>
    </row>
    <row r="59" spans="1:19" ht="12.75">
      <c r="A59" s="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8"/>
    </row>
    <row r="60" spans="1:19" ht="12.75">
      <c r="A60" s="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8"/>
    </row>
    <row r="61" spans="1:19" ht="12.75">
      <c r="A61" s="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8"/>
    </row>
    <row r="62" spans="1:19" ht="12.75">
      <c r="A62" s="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8"/>
    </row>
    <row r="63" spans="7:19" ht="12.75"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8"/>
    </row>
    <row r="64" spans="7:19" ht="12.75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8"/>
    </row>
    <row r="65" spans="7:19" ht="12.75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8"/>
    </row>
    <row r="66" ht="12.75">
      <c r="S66" s="28"/>
    </row>
    <row r="67" ht="12.75">
      <c r="S67" s="28"/>
    </row>
    <row r="68" ht="12.75">
      <c r="S68" s="28"/>
    </row>
    <row r="69" ht="12.75">
      <c r="S69" s="28"/>
    </row>
    <row r="70" ht="12.75">
      <c r="S70" s="28"/>
    </row>
    <row r="71" ht="12.75">
      <c r="S71" s="28"/>
    </row>
    <row r="72" ht="12.75">
      <c r="S72" s="28"/>
    </row>
    <row r="73" ht="12.75">
      <c r="S73" s="28"/>
    </row>
    <row r="74" ht="12.75">
      <c r="S74" s="28"/>
    </row>
    <row r="75" ht="12.75">
      <c r="S75" s="28"/>
    </row>
    <row r="76" ht="12.75">
      <c r="S76" s="28"/>
    </row>
    <row r="77" ht="12.75">
      <c r="S77" s="28"/>
    </row>
    <row r="78" ht="12.75">
      <c r="S78" s="28"/>
    </row>
    <row r="79" ht="12.75">
      <c r="S79" s="28"/>
    </row>
    <row r="80" ht="12.75">
      <c r="S80" s="28"/>
    </row>
    <row r="81" ht="12.75">
      <c r="S81" s="28"/>
    </row>
    <row r="82" ht="12.75">
      <c r="S82" s="28"/>
    </row>
    <row r="83" ht="12.75">
      <c r="S83" s="28"/>
    </row>
    <row r="84" ht="12.75">
      <c r="S84" s="28"/>
    </row>
    <row r="85" ht="12.75">
      <c r="S85" s="28"/>
    </row>
    <row r="86" ht="12.75">
      <c r="S86" s="28"/>
    </row>
    <row r="87" ht="12.75">
      <c r="S87" s="28"/>
    </row>
    <row r="88" ht="12.75">
      <c r="S88" s="28"/>
    </row>
    <row r="89" ht="12.75">
      <c r="S89" s="28"/>
    </row>
    <row r="90" ht="12.75">
      <c r="S90" s="28"/>
    </row>
    <row r="91" ht="12.75">
      <c r="S91" s="28"/>
    </row>
    <row r="92" ht="12.75">
      <c r="S92" s="28"/>
    </row>
    <row r="93" ht="12.75">
      <c r="S93" s="28"/>
    </row>
    <row r="94" ht="12.75">
      <c r="S94" s="28"/>
    </row>
    <row r="95" ht="12.75">
      <c r="S95" s="28"/>
    </row>
    <row r="96" ht="12.75">
      <c r="S96" s="28"/>
    </row>
    <row r="97" ht="12.75">
      <c r="S97" s="28"/>
    </row>
    <row r="98" ht="12.75">
      <c r="S98" s="28"/>
    </row>
    <row r="99" ht="12.75">
      <c r="S99" s="28"/>
    </row>
    <row r="100" ht="12.75">
      <c r="S100" s="28"/>
    </row>
    <row r="101" ht="12.75">
      <c r="S101" s="28"/>
    </row>
    <row r="102" ht="12.75">
      <c r="S102" s="28"/>
    </row>
    <row r="103" ht="12.75">
      <c r="S103" s="28"/>
    </row>
    <row r="104" ht="12.75">
      <c r="S104" s="28"/>
    </row>
    <row r="105" ht="12.75">
      <c r="S105" s="28"/>
    </row>
    <row r="106" ht="12.75">
      <c r="S106" s="28"/>
    </row>
    <row r="107" ht="12.75">
      <c r="S107" s="28"/>
    </row>
    <row r="108" ht="12.75">
      <c r="S108" s="28"/>
    </row>
    <row r="109" ht="12.75">
      <c r="S109" s="28"/>
    </row>
    <row r="110" ht="12.75">
      <c r="S110" s="28"/>
    </row>
    <row r="111" ht="12.75">
      <c r="S111" s="28"/>
    </row>
    <row r="112" ht="12.75">
      <c r="S112" s="28"/>
    </row>
    <row r="113" ht="12.75">
      <c r="S113" s="28"/>
    </row>
    <row r="114" ht="12.75">
      <c r="S114" s="28"/>
    </row>
    <row r="115" ht="12.75">
      <c r="S115" s="28"/>
    </row>
    <row r="116" ht="12.75">
      <c r="S116" s="28"/>
    </row>
    <row r="117" ht="12.75">
      <c r="S117" s="28"/>
    </row>
    <row r="118" ht="12.75">
      <c r="S118" s="28"/>
    </row>
    <row r="119" ht="12.75">
      <c r="S119" s="28"/>
    </row>
    <row r="120" ht="12.75">
      <c r="S120" s="28"/>
    </row>
    <row r="121" ht="12.75">
      <c r="S121" s="28"/>
    </row>
    <row r="122" ht="12.75">
      <c r="S122" s="28"/>
    </row>
    <row r="123" ht="12.75">
      <c r="S123" s="28"/>
    </row>
    <row r="124" ht="12.75">
      <c r="S124" s="28"/>
    </row>
    <row r="125" ht="12.75">
      <c r="S125" s="28"/>
    </row>
    <row r="126" ht="12.75">
      <c r="S126" s="28"/>
    </row>
    <row r="127" ht="12.75">
      <c r="S127" s="28"/>
    </row>
    <row r="128" ht="12.75">
      <c r="S128" s="28"/>
    </row>
    <row r="129" ht="12.75">
      <c r="S129" s="28"/>
    </row>
    <row r="130" ht="12.75">
      <c r="S130" s="28"/>
    </row>
    <row r="131" ht="12.75">
      <c r="S131" s="28"/>
    </row>
    <row r="132" ht="12.75">
      <c r="S132" s="28"/>
    </row>
    <row r="133" ht="12.75">
      <c r="S133" s="28"/>
    </row>
    <row r="134" ht="12.75">
      <c r="S134" s="28"/>
    </row>
    <row r="135" ht="12.75">
      <c r="S135" s="28"/>
    </row>
    <row r="136" ht="12.75">
      <c r="S136" s="28"/>
    </row>
    <row r="137" ht="12.75">
      <c r="S137" s="28"/>
    </row>
    <row r="138" ht="12.75">
      <c r="S138" s="28"/>
    </row>
    <row r="139" ht="12.75">
      <c r="S139" s="28"/>
    </row>
    <row r="140" ht="12.75">
      <c r="S140" s="28"/>
    </row>
    <row r="141" ht="12.75">
      <c r="S141" s="28"/>
    </row>
    <row r="142" ht="12.75">
      <c r="S142" s="28"/>
    </row>
    <row r="143" ht="12.75">
      <c r="S143" s="28"/>
    </row>
    <row r="144" ht="12.75">
      <c r="S144" s="28"/>
    </row>
    <row r="145" ht="12.75">
      <c r="S145" s="28"/>
    </row>
    <row r="146" ht="12.75">
      <c r="S146" s="28"/>
    </row>
    <row r="147" ht="12.75">
      <c r="S147" s="28"/>
    </row>
    <row r="148" ht="12.75">
      <c r="S148" s="28"/>
    </row>
    <row r="149" ht="12.75">
      <c r="S149" s="28"/>
    </row>
    <row r="150" ht="12.75">
      <c r="S150" s="28"/>
    </row>
    <row r="151" ht="12.75">
      <c r="S151" s="28"/>
    </row>
    <row r="152" ht="12.75">
      <c r="S152" s="28"/>
    </row>
    <row r="153" ht="12.75">
      <c r="S153" s="28"/>
    </row>
    <row r="154" ht="12.75">
      <c r="S154" s="28"/>
    </row>
    <row r="155" ht="12.75">
      <c r="S155" s="28"/>
    </row>
    <row r="156" ht="12.75">
      <c r="S156" s="28"/>
    </row>
    <row r="157" ht="12.75">
      <c r="S157" s="28"/>
    </row>
    <row r="158" ht="12.75">
      <c r="S158" s="28"/>
    </row>
    <row r="159" ht="12.75">
      <c r="S159" s="28"/>
    </row>
    <row r="160" ht="12.75">
      <c r="S160" s="28"/>
    </row>
    <row r="161" ht="12.75">
      <c r="S161" s="28"/>
    </row>
    <row r="162" ht="12.75">
      <c r="S162" s="28"/>
    </row>
    <row r="163" ht="12.75">
      <c r="S163" s="28"/>
    </row>
    <row r="164" ht="12.75">
      <c r="S164" s="28"/>
    </row>
    <row r="165" ht="12.75">
      <c r="S165" s="28"/>
    </row>
    <row r="166" ht="12.75">
      <c r="S166" s="28"/>
    </row>
    <row r="167" ht="12.75">
      <c r="S167" s="28"/>
    </row>
    <row r="168" ht="12.75">
      <c r="S168" s="28"/>
    </row>
    <row r="169" ht="12.75">
      <c r="S169" s="28"/>
    </row>
    <row r="170" ht="12.75">
      <c r="S170" s="28"/>
    </row>
    <row r="171" ht="12.75">
      <c r="S171" s="28"/>
    </row>
    <row r="172" ht="12.75">
      <c r="S172" s="28"/>
    </row>
    <row r="173" ht="12.75">
      <c r="S173" s="28"/>
    </row>
    <row r="174" ht="12.75">
      <c r="S174" s="28"/>
    </row>
    <row r="175" ht="12.75">
      <c r="S175" s="28"/>
    </row>
    <row r="176" ht="12.75">
      <c r="S176" s="28"/>
    </row>
    <row r="177" ht="12.75">
      <c r="S177" s="28"/>
    </row>
    <row r="178" ht="12.75">
      <c r="S178" s="28"/>
    </row>
    <row r="179" ht="12.75">
      <c r="S179" s="28"/>
    </row>
    <row r="180" ht="12.75">
      <c r="S180" s="28"/>
    </row>
    <row r="181" ht="12.75">
      <c r="S181" s="28"/>
    </row>
    <row r="182" ht="12.75">
      <c r="S182" s="28"/>
    </row>
    <row r="183" ht="12.75">
      <c r="S183" s="28"/>
    </row>
    <row r="184" ht="12.75">
      <c r="S184" s="28"/>
    </row>
    <row r="185" ht="12.75">
      <c r="S185" s="28"/>
    </row>
    <row r="186" ht="12.75">
      <c r="S186" s="28"/>
    </row>
    <row r="187" ht="12.75">
      <c r="S187" s="28"/>
    </row>
    <row r="188" ht="12.75">
      <c r="S188" s="28"/>
    </row>
    <row r="189" ht="12.75">
      <c r="S189" s="28"/>
    </row>
    <row r="190" ht="12.75">
      <c r="S190" s="28"/>
    </row>
    <row r="191" ht="12.75">
      <c r="S191" s="28"/>
    </row>
    <row r="192" ht="12.75">
      <c r="S192" s="28"/>
    </row>
    <row r="193" ht="12.75">
      <c r="S193" s="28"/>
    </row>
    <row r="194" ht="12.75">
      <c r="S194" s="28"/>
    </row>
    <row r="195" ht="12.75">
      <c r="S195" s="28"/>
    </row>
    <row r="196" ht="12.75">
      <c r="S196" s="28"/>
    </row>
    <row r="197" ht="12.75">
      <c r="S197" s="28"/>
    </row>
    <row r="198" ht="12.75">
      <c r="S198" s="28"/>
    </row>
    <row r="199" ht="12.75">
      <c r="S199" s="28"/>
    </row>
    <row r="200" ht="12.75">
      <c r="S200" s="28"/>
    </row>
    <row r="201" ht="12.75">
      <c r="S201" s="28"/>
    </row>
    <row r="202" ht="12.75">
      <c r="S202" s="28"/>
    </row>
    <row r="203" ht="12.75">
      <c r="S203" s="28"/>
    </row>
    <row r="204" ht="12.75">
      <c r="S204" s="28"/>
    </row>
    <row r="205" ht="12.75">
      <c r="S205" s="28"/>
    </row>
    <row r="206" ht="12.75">
      <c r="S206" s="28"/>
    </row>
    <row r="207" ht="12.75">
      <c r="S207" s="28"/>
    </row>
    <row r="208" ht="12.75">
      <c r="S208" s="28"/>
    </row>
    <row r="209" ht="12.75">
      <c r="S209" s="28"/>
    </row>
    <row r="210" ht="12.75">
      <c r="S210" s="28"/>
    </row>
    <row r="211" ht="12.75">
      <c r="S211" s="28"/>
    </row>
    <row r="212" ht="12.75">
      <c r="S212" s="28"/>
    </row>
    <row r="213" ht="12.75">
      <c r="S213" s="28"/>
    </row>
    <row r="214" ht="12.75">
      <c r="S214" s="28"/>
    </row>
    <row r="215" ht="12.75">
      <c r="S215" s="28"/>
    </row>
    <row r="216" ht="12.75">
      <c r="S216" s="28"/>
    </row>
    <row r="217" ht="12.75">
      <c r="S217" s="28"/>
    </row>
    <row r="218" ht="12.75">
      <c r="S218" s="28"/>
    </row>
    <row r="219" ht="12.75">
      <c r="S219" s="28"/>
    </row>
    <row r="220" ht="12.75">
      <c r="S220" s="28"/>
    </row>
    <row r="221" ht="12.75">
      <c r="S221" s="28"/>
    </row>
    <row r="222" ht="12.75">
      <c r="S222" s="28"/>
    </row>
    <row r="223" ht="12.75">
      <c r="S223" s="28"/>
    </row>
    <row r="224" ht="12.75">
      <c r="S224" s="28"/>
    </row>
    <row r="225" ht="12.75">
      <c r="S225" s="28"/>
    </row>
    <row r="226" ht="12.75">
      <c r="S226" s="28"/>
    </row>
    <row r="227" ht="12.75">
      <c r="S227" s="28"/>
    </row>
    <row r="228" ht="12.75">
      <c r="S228" s="28"/>
    </row>
    <row r="229" ht="12.75">
      <c r="S229" s="28"/>
    </row>
    <row r="230" ht="12.75">
      <c r="S230" s="28"/>
    </row>
    <row r="231" ht="12.75">
      <c r="S231" s="28"/>
    </row>
    <row r="232" ht="12.75">
      <c r="S232" s="28"/>
    </row>
    <row r="233" ht="12.75">
      <c r="S233" s="28"/>
    </row>
    <row r="234" ht="12.75">
      <c r="S234" s="28"/>
    </row>
    <row r="235" ht="12.75">
      <c r="S235" s="28"/>
    </row>
    <row r="236" ht="12.75">
      <c r="S236" s="28"/>
    </row>
    <row r="237" ht="12.75">
      <c r="S237" s="28"/>
    </row>
    <row r="238" ht="12.75">
      <c r="S238" s="28"/>
    </row>
    <row r="239" ht="12.75">
      <c r="S239" s="28"/>
    </row>
    <row r="240" ht="12.75">
      <c r="S240" s="28"/>
    </row>
    <row r="241" ht="12.75">
      <c r="S241" s="28"/>
    </row>
    <row r="242" ht="12.75">
      <c r="S242" s="28"/>
    </row>
    <row r="243" ht="12.75">
      <c r="S243" s="28"/>
    </row>
    <row r="244" ht="12.75">
      <c r="S244" s="28"/>
    </row>
    <row r="245" ht="12.75">
      <c r="S245" s="28"/>
    </row>
    <row r="246" ht="12.75">
      <c r="S246" s="28"/>
    </row>
    <row r="247" ht="12.75">
      <c r="S247" s="28"/>
    </row>
    <row r="248" ht="12.75">
      <c r="S248" s="28"/>
    </row>
    <row r="249" ht="12.75">
      <c r="S249" s="28"/>
    </row>
    <row r="250" ht="12.75">
      <c r="S250" s="28"/>
    </row>
    <row r="251" ht="12.75">
      <c r="S251" s="28"/>
    </row>
    <row r="252" ht="12.75">
      <c r="S252" s="28"/>
    </row>
    <row r="253" ht="12.75">
      <c r="S253" s="28"/>
    </row>
    <row r="254" ht="12.75">
      <c r="S254" s="28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8"/>
  <sheetViews>
    <sheetView showGridLines="0" tabSelected="1" zoomScale="85" zoomScaleNormal="85" zoomScaleSheetLayoutView="75" workbookViewId="0" topLeftCell="A109">
      <selection activeCell="G114" sqref="G114"/>
    </sheetView>
  </sheetViews>
  <sheetFormatPr defaultColWidth="9.140625" defaultRowHeight="12.75"/>
  <cols>
    <col min="1" max="1" width="4.140625" style="21" customWidth="1"/>
    <col min="2" max="3" width="9.8515625" style="29" customWidth="1"/>
    <col min="4" max="4" width="10.28125" style="29" customWidth="1"/>
    <col min="5" max="5" width="9.8515625" style="29" customWidth="1"/>
    <col min="6" max="6" width="9.7109375" style="29" customWidth="1"/>
    <col min="7" max="7" width="5.00390625" style="29" customWidth="1"/>
    <col min="8" max="8" width="18.00390625" style="29" customWidth="1"/>
    <col min="9" max="9" width="17.00390625" style="29" customWidth="1"/>
    <col min="10" max="10" width="8.28125" style="29" customWidth="1"/>
    <col min="11" max="11" width="7.00390625" style="29" customWidth="1"/>
    <col min="12" max="16384" width="9.140625" style="29" customWidth="1"/>
  </cols>
  <sheetData>
    <row r="1" spans="1:2" ht="12.75">
      <c r="A1" s="13" t="s">
        <v>81</v>
      </c>
      <c r="B1" s="3"/>
    </row>
    <row r="2" spans="1:2" ht="12.75">
      <c r="A2" s="13" t="s">
        <v>82</v>
      </c>
      <c r="B2" s="3"/>
    </row>
    <row r="3" spans="1:2" ht="12.75">
      <c r="A3" s="13" t="s">
        <v>76</v>
      </c>
      <c r="B3" s="3"/>
    </row>
    <row r="4" spans="1:2" ht="12.75">
      <c r="A4" s="13"/>
      <c r="B4" s="3"/>
    </row>
    <row r="5" spans="1:2" ht="12.75">
      <c r="A5" s="13"/>
      <c r="B5" s="3"/>
    </row>
    <row r="6" spans="1:2" ht="12.75">
      <c r="A6" s="13" t="s">
        <v>34</v>
      </c>
      <c r="B6" s="3"/>
    </row>
    <row r="7" ht="12.75">
      <c r="A7" s="4"/>
    </row>
    <row r="9" spans="1:9" ht="12.75">
      <c r="A9" s="51">
        <v>1</v>
      </c>
      <c r="B9" s="1" t="s">
        <v>35</v>
      </c>
      <c r="C9" s="63"/>
      <c r="D9" s="63"/>
      <c r="E9" s="63"/>
      <c r="F9" s="63"/>
      <c r="G9" s="63"/>
      <c r="H9" s="63"/>
      <c r="I9" s="63"/>
    </row>
    <row r="10" spans="1:9" ht="12.75">
      <c r="A10" s="51"/>
      <c r="B10" s="1"/>
      <c r="C10" s="63"/>
      <c r="D10" s="63"/>
      <c r="E10" s="63"/>
      <c r="F10" s="63"/>
      <c r="G10" s="63"/>
      <c r="H10" s="63"/>
      <c r="I10" s="63"/>
    </row>
    <row r="11" spans="2:10" ht="12.75">
      <c r="B11" s="101" t="s">
        <v>247</v>
      </c>
      <c r="C11" s="101"/>
      <c r="D11" s="101"/>
      <c r="E11" s="101"/>
      <c r="F11" s="101"/>
      <c r="G11" s="101"/>
      <c r="H11" s="101"/>
      <c r="I11" s="101"/>
      <c r="J11" s="101"/>
    </row>
    <row r="12" spans="2:10" ht="12.75">
      <c r="B12" s="102" t="s">
        <v>132</v>
      </c>
      <c r="C12" s="102"/>
      <c r="D12" s="102"/>
      <c r="E12" s="102"/>
      <c r="F12" s="102"/>
      <c r="G12" s="102"/>
      <c r="H12" s="102"/>
      <c r="I12" s="102"/>
      <c r="J12" s="102"/>
    </row>
    <row r="13" spans="2:10" ht="12.75">
      <c r="B13" s="101" t="s">
        <v>248</v>
      </c>
      <c r="C13" s="101"/>
      <c r="D13" s="101"/>
      <c r="E13" s="101"/>
      <c r="F13" s="101"/>
      <c r="G13" s="101"/>
      <c r="H13" s="101"/>
      <c r="I13" s="101"/>
      <c r="J13" s="101"/>
    </row>
    <row r="14" spans="2:10" ht="12.75">
      <c r="B14" s="101" t="s">
        <v>187</v>
      </c>
      <c r="C14" s="101"/>
      <c r="D14" s="101"/>
      <c r="E14" s="101"/>
      <c r="F14" s="101"/>
      <c r="G14" s="101"/>
      <c r="H14" s="101"/>
      <c r="I14" s="101"/>
      <c r="J14" s="101"/>
    </row>
    <row r="15" ht="12.75">
      <c r="B15" s="3"/>
    </row>
    <row r="16" spans="1:2" ht="12.75">
      <c r="A16" s="4">
        <v>2</v>
      </c>
      <c r="B16" s="13" t="s">
        <v>36</v>
      </c>
    </row>
    <row r="17" spans="1:2" ht="12.75">
      <c r="A17" s="4"/>
      <c r="B17" s="13"/>
    </row>
    <row r="18" ht="12.75">
      <c r="B18" s="3" t="s">
        <v>37</v>
      </c>
    </row>
    <row r="20" spans="1:2" ht="12.75">
      <c r="A20" s="4">
        <v>3</v>
      </c>
      <c r="B20" s="13" t="s">
        <v>38</v>
      </c>
    </row>
    <row r="21" spans="1:2" ht="12.75">
      <c r="A21" s="4"/>
      <c r="B21" s="13"/>
    </row>
    <row r="22" ht="12.75">
      <c r="B22" s="3" t="s">
        <v>188</v>
      </c>
    </row>
    <row r="23" ht="12.75" hidden="1">
      <c r="B23" s="3"/>
    </row>
    <row r="24" ht="12.75">
      <c r="B24" s="3" t="s">
        <v>189</v>
      </c>
    </row>
    <row r="26" spans="1:2" ht="12.75">
      <c r="A26" s="4">
        <v>4</v>
      </c>
      <c r="B26" s="13" t="s">
        <v>39</v>
      </c>
    </row>
    <row r="27" spans="1:2" ht="12.75">
      <c r="A27" s="4"/>
      <c r="B27" s="13"/>
    </row>
    <row r="28" ht="12.75">
      <c r="B28" s="15" t="s">
        <v>169</v>
      </c>
    </row>
    <row r="29" ht="12.75">
      <c r="B29" s="15"/>
    </row>
    <row r="30" spans="1:2" ht="12.75">
      <c r="A30" s="4">
        <v>5</v>
      </c>
      <c r="B30" s="14" t="s">
        <v>272</v>
      </c>
    </row>
    <row r="31" ht="12.75" hidden="1">
      <c r="B31" s="14"/>
    </row>
    <row r="32" ht="12.75">
      <c r="B32" s="14" t="s">
        <v>271</v>
      </c>
    </row>
    <row r="33" ht="12.75">
      <c r="B33" s="14"/>
    </row>
    <row r="34" ht="12.75">
      <c r="B34" s="29" t="s">
        <v>249</v>
      </c>
    </row>
    <row r="35" ht="12.75" hidden="1"/>
    <row r="36" ht="12.75">
      <c r="B36" s="29" t="s">
        <v>209</v>
      </c>
    </row>
    <row r="38" spans="1:2" ht="12.75">
      <c r="A38" s="4">
        <v>6</v>
      </c>
      <c r="B38" s="1" t="s">
        <v>40</v>
      </c>
    </row>
    <row r="39" spans="1:2" ht="12.75">
      <c r="A39" s="4"/>
      <c r="B39" s="1"/>
    </row>
    <row r="40" ht="12.75">
      <c r="B40" s="15" t="s">
        <v>131</v>
      </c>
    </row>
    <row r="41" ht="12.75">
      <c r="B41" s="15" t="s">
        <v>214</v>
      </c>
    </row>
    <row r="42" ht="12.75">
      <c r="B42" s="15" t="s">
        <v>215</v>
      </c>
    </row>
    <row r="43" ht="12.75">
      <c r="B43" s="15" t="s">
        <v>216</v>
      </c>
    </row>
    <row r="44" ht="12.75">
      <c r="B44" s="15" t="s">
        <v>210</v>
      </c>
    </row>
    <row r="45" ht="12.75">
      <c r="B45" s="15"/>
    </row>
    <row r="46" spans="1:2" ht="12.75">
      <c r="A46" s="4">
        <v>7</v>
      </c>
      <c r="B46" s="1" t="s">
        <v>184</v>
      </c>
    </row>
    <row r="47" spans="1:2" ht="12.75">
      <c r="A47" s="4"/>
      <c r="B47" s="1"/>
    </row>
    <row r="48" ht="12.75">
      <c r="B48" s="29" t="s">
        <v>305</v>
      </c>
    </row>
    <row r="49" ht="12.75">
      <c r="B49" s="29" t="s">
        <v>303</v>
      </c>
    </row>
    <row r="50" ht="12.75">
      <c r="B50" s="29" t="s">
        <v>304</v>
      </c>
    </row>
    <row r="52" spans="1:2" ht="12.75">
      <c r="A52" s="4">
        <v>8</v>
      </c>
      <c r="B52" s="1" t="s">
        <v>41</v>
      </c>
    </row>
    <row r="53" spans="1:2" ht="12.75">
      <c r="A53" s="4"/>
      <c r="B53" s="1"/>
    </row>
    <row r="54" spans="1:2" ht="12.75">
      <c r="A54" s="4"/>
      <c r="B54" s="29" t="s">
        <v>183</v>
      </c>
    </row>
    <row r="55" ht="12.75">
      <c r="A55" s="4"/>
    </row>
    <row r="56" ht="12.75">
      <c r="B56" s="15"/>
    </row>
    <row r="57" spans="2:10" ht="12.75">
      <c r="B57" s="15"/>
      <c r="E57" s="97" t="s">
        <v>2</v>
      </c>
      <c r="F57" s="98"/>
      <c r="G57" s="97" t="s">
        <v>86</v>
      </c>
      <c r="H57" s="98"/>
      <c r="I57" s="97" t="s">
        <v>87</v>
      </c>
      <c r="J57" s="98"/>
    </row>
    <row r="58" spans="2:10" ht="12.75">
      <c r="B58" s="15"/>
      <c r="E58" s="99" t="s">
        <v>1</v>
      </c>
      <c r="F58" s="100"/>
      <c r="G58" s="99" t="s">
        <v>1</v>
      </c>
      <c r="H58" s="100"/>
      <c r="I58" s="99" t="s">
        <v>1</v>
      </c>
      <c r="J58" s="100"/>
    </row>
    <row r="59" spans="2:10" ht="12.75">
      <c r="B59" s="64" t="s">
        <v>88</v>
      </c>
      <c r="C59" s="65"/>
      <c r="D59" s="66"/>
      <c r="E59" s="105">
        <v>111366</v>
      </c>
      <c r="F59" s="106"/>
      <c r="G59" s="103">
        <v>-439</v>
      </c>
      <c r="H59" s="104"/>
      <c r="I59" s="103">
        <v>14916</v>
      </c>
      <c r="J59" s="104"/>
    </row>
    <row r="60" spans="2:10" ht="12.75">
      <c r="B60" s="67"/>
      <c r="C60" s="68"/>
      <c r="D60" s="69"/>
      <c r="E60" s="70"/>
      <c r="F60" s="71"/>
      <c r="G60" s="72"/>
      <c r="H60" s="72"/>
      <c r="I60" s="70"/>
      <c r="J60" s="71"/>
    </row>
    <row r="61" spans="2:10" ht="12.75">
      <c r="B61" s="64" t="s">
        <v>89</v>
      </c>
      <c r="C61" s="65"/>
      <c r="D61" s="66"/>
      <c r="E61" s="107">
        <v>57202</v>
      </c>
      <c r="F61" s="108"/>
      <c r="G61" s="103">
        <v>8561</v>
      </c>
      <c r="H61" s="104"/>
      <c r="I61" s="103">
        <v>42142</v>
      </c>
      <c r="J61" s="104"/>
    </row>
    <row r="62" spans="2:10" ht="12.75">
      <c r="B62" s="67"/>
      <c r="C62" s="68"/>
      <c r="D62" s="69"/>
      <c r="E62" s="70"/>
      <c r="F62" s="71"/>
      <c r="G62" s="70"/>
      <c r="H62" s="71"/>
      <c r="I62" s="70"/>
      <c r="J62" s="71"/>
    </row>
    <row r="63" spans="2:10" ht="12.75">
      <c r="B63" s="64" t="s">
        <v>198</v>
      </c>
      <c r="C63" s="65"/>
      <c r="D63" s="66"/>
      <c r="E63" s="103">
        <v>22558</v>
      </c>
      <c r="F63" s="104"/>
      <c r="G63" s="103">
        <v>1919</v>
      </c>
      <c r="H63" s="104"/>
      <c r="I63" s="103">
        <v>49817</v>
      </c>
      <c r="J63" s="104"/>
    </row>
    <row r="64" spans="2:10" ht="12.75">
      <c r="B64" s="67"/>
      <c r="C64" s="68"/>
      <c r="D64" s="69"/>
      <c r="E64" s="70"/>
      <c r="F64" s="71"/>
      <c r="G64" s="72"/>
      <c r="H64" s="72"/>
      <c r="I64" s="70"/>
      <c r="J64" s="71"/>
    </row>
    <row r="65" spans="2:10" ht="12.75">
      <c r="B65" s="64" t="s">
        <v>90</v>
      </c>
      <c r="C65" s="65"/>
      <c r="D65" s="66"/>
      <c r="E65" s="103">
        <v>43486</v>
      </c>
      <c r="F65" s="104"/>
      <c r="G65" s="103">
        <v>5163</v>
      </c>
      <c r="H65" s="104"/>
      <c r="I65" s="103">
        <v>76216</v>
      </c>
      <c r="J65" s="104"/>
    </row>
    <row r="66" spans="2:10" ht="12.75">
      <c r="B66" s="67"/>
      <c r="C66" s="68"/>
      <c r="D66" s="69"/>
      <c r="E66" s="73"/>
      <c r="F66" s="73"/>
      <c r="G66" s="70"/>
      <c r="H66" s="71"/>
      <c r="I66" s="70"/>
      <c r="J66" s="71"/>
    </row>
    <row r="67" spans="2:10" ht="12.75">
      <c r="B67" s="64" t="s">
        <v>91</v>
      </c>
      <c r="C67" s="65"/>
      <c r="D67" s="66"/>
      <c r="E67" s="103">
        <v>37504</v>
      </c>
      <c r="F67" s="104"/>
      <c r="G67" s="103">
        <v>4032</v>
      </c>
      <c r="H67" s="104"/>
      <c r="I67" s="103">
        <v>83091</v>
      </c>
      <c r="J67" s="104"/>
    </row>
    <row r="68" spans="2:10" ht="12.75">
      <c r="B68" s="67"/>
      <c r="C68" s="68"/>
      <c r="D68" s="69"/>
      <c r="E68" s="70"/>
      <c r="F68" s="71"/>
      <c r="G68" s="70"/>
      <c r="H68" s="71"/>
      <c r="I68" s="70"/>
      <c r="J68" s="71"/>
    </row>
    <row r="69" spans="2:10" ht="12.75">
      <c r="B69" s="64" t="s">
        <v>92</v>
      </c>
      <c r="C69" s="65"/>
      <c r="D69" s="66"/>
      <c r="E69" s="103">
        <v>988</v>
      </c>
      <c r="F69" s="104"/>
      <c r="G69" s="103">
        <v>-3665</v>
      </c>
      <c r="H69" s="104"/>
      <c r="I69" s="103">
        <v>177641</v>
      </c>
      <c r="J69" s="104"/>
    </row>
    <row r="70" spans="2:10" ht="12.75">
      <c r="B70" s="67"/>
      <c r="C70" s="68"/>
      <c r="D70" s="69"/>
      <c r="E70" s="70"/>
      <c r="F70" s="71"/>
      <c r="G70" s="70"/>
      <c r="H70" s="71"/>
      <c r="I70" s="70"/>
      <c r="J70" s="71"/>
    </row>
    <row r="71" spans="2:10" ht="12.75">
      <c r="B71" s="33" t="s">
        <v>24</v>
      </c>
      <c r="C71" s="65"/>
      <c r="D71" s="66"/>
      <c r="E71" s="109">
        <f>SUM(E59:E69)</f>
        <v>273104</v>
      </c>
      <c r="F71" s="110"/>
      <c r="G71" s="109">
        <f>SUM(G59:G69)</f>
        <v>15571</v>
      </c>
      <c r="H71" s="110"/>
      <c r="I71" s="109">
        <f>SUM(I59:I69)</f>
        <v>443823</v>
      </c>
      <c r="J71" s="110"/>
    </row>
    <row r="72" spans="2:10" ht="12.75">
      <c r="B72" s="67"/>
      <c r="C72" s="68"/>
      <c r="D72" s="69"/>
      <c r="E72" s="70"/>
      <c r="F72" s="71"/>
      <c r="G72" s="70"/>
      <c r="H72" s="71"/>
      <c r="I72" s="70"/>
      <c r="J72" s="71"/>
    </row>
    <row r="73" spans="2:10" ht="12.75">
      <c r="B73" s="74"/>
      <c r="C73" s="75"/>
      <c r="D73" s="75"/>
      <c r="E73" s="72"/>
      <c r="F73" s="72"/>
      <c r="G73" s="72"/>
      <c r="H73" s="72"/>
      <c r="I73" s="72"/>
      <c r="J73" s="72"/>
    </row>
    <row r="74" spans="2:10" ht="12.75">
      <c r="B74" s="74"/>
      <c r="C74" s="75"/>
      <c r="D74" s="75"/>
      <c r="E74" s="75"/>
      <c r="F74" s="75"/>
      <c r="G74" s="75"/>
      <c r="H74" s="75"/>
      <c r="I74" s="75"/>
      <c r="J74" s="75"/>
    </row>
    <row r="75" spans="1:2" ht="12.75">
      <c r="A75" s="4">
        <v>9</v>
      </c>
      <c r="B75" s="1" t="s">
        <v>42</v>
      </c>
    </row>
    <row r="76" spans="1:2" ht="12.75">
      <c r="A76" s="4"/>
      <c r="B76" s="1"/>
    </row>
    <row r="77" ht="12.75">
      <c r="B77" s="29" t="s">
        <v>134</v>
      </c>
    </row>
    <row r="78" ht="12.75">
      <c r="B78" s="29" t="s">
        <v>133</v>
      </c>
    </row>
    <row r="80" spans="1:2" ht="12.75">
      <c r="A80" s="4">
        <v>10</v>
      </c>
      <c r="B80" s="1" t="s">
        <v>43</v>
      </c>
    </row>
    <row r="81" spans="1:2" ht="12.75">
      <c r="A81" s="4"/>
      <c r="B81" s="1"/>
    </row>
    <row r="82" ht="12.75">
      <c r="B82" s="15" t="s">
        <v>93</v>
      </c>
    </row>
    <row r="84" spans="1:2" ht="12.75">
      <c r="A84" s="4">
        <v>11</v>
      </c>
      <c r="B84" s="1" t="s">
        <v>78</v>
      </c>
    </row>
    <row r="85" spans="1:2" ht="12.75">
      <c r="A85" s="4"/>
      <c r="B85" s="1"/>
    </row>
    <row r="86" spans="1:2" ht="12.75">
      <c r="A86" s="4"/>
      <c r="B86" s="29" t="s">
        <v>306</v>
      </c>
    </row>
    <row r="87" ht="12.75">
      <c r="A87" s="4"/>
    </row>
    <row r="88" spans="1:2" ht="12.75">
      <c r="A88" s="4">
        <v>12</v>
      </c>
      <c r="B88" s="13" t="s">
        <v>44</v>
      </c>
    </row>
    <row r="89" spans="1:2" ht="12.75">
      <c r="A89" s="4"/>
      <c r="B89" s="13"/>
    </row>
    <row r="90" spans="1:2" ht="12.75">
      <c r="A90" s="4"/>
      <c r="B90" s="3" t="s">
        <v>199</v>
      </c>
    </row>
    <row r="91" spans="1:2" ht="12.75">
      <c r="A91" s="4"/>
      <c r="B91" s="34" t="s">
        <v>135</v>
      </c>
    </row>
    <row r="92" spans="1:2" ht="12.75">
      <c r="A92" s="4"/>
      <c r="B92" s="3"/>
    </row>
    <row r="93" spans="1:2" ht="12.75">
      <c r="A93" s="4"/>
      <c r="B93" s="3" t="s">
        <v>256</v>
      </c>
    </row>
    <row r="94" spans="1:2" ht="12.75">
      <c r="A94" s="4"/>
      <c r="B94" s="3" t="s">
        <v>193</v>
      </c>
    </row>
    <row r="95" spans="1:2" ht="12.75">
      <c r="A95" s="4"/>
      <c r="B95" s="3" t="s">
        <v>200</v>
      </c>
    </row>
    <row r="96" spans="1:2" ht="12.75">
      <c r="A96" s="4"/>
      <c r="B96" s="3" t="s">
        <v>217</v>
      </c>
    </row>
    <row r="97" spans="1:2" ht="12.75">
      <c r="A97" s="4"/>
      <c r="B97" s="3" t="s">
        <v>201</v>
      </c>
    </row>
    <row r="98" spans="1:2" ht="12.75">
      <c r="A98" s="4"/>
      <c r="B98" s="3"/>
    </row>
    <row r="99" spans="1:2" ht="12.75">
      <c r="A99" s="4">
        <v>13</v>
      </c>
      <c r="B99" s="1" t="s">
        <v>45</v>
      </c>
    </row>
    <row r="100" spans="1:2" ht="12.75">
      <c r="A100" s="4"/>
      <c r="B100" s="1"/>
    </row>
    <row r="101" spans="1:2" ht="12.75">
      <c r="A101" s="4"/>
      <c r="B101" s="3" t="s">
        <v>273</v>
      </c>
    </row>
    <row r="102" spans="1:2" ht="12.75">
      <c r="A102" s="4"/>
      <c r="B102" s="3" t="s">
        <v>307</v>
      </c>
    </row>
    <row r="103" spans="1:2" ht="12.75">
      <c r="A103" s="4"/>
      <c r="B103" s="3" t="s">
        <v>274</v>
      </c>
    </row>
    <row r="104" spans="1:2" ht="12.75">
      <c r="A104" s="4"/>
      <c r="B104" s="3" t="s">
        <v>275</v>
      </c>
    </row>
    <row r="105" spans="1:2" ht="12.75">
      <c r="A105" s="4"/>
      <c r="B105" s="3" t="s">
        <v>277</v>
      </c>
    </row>
    <row r="106" spans="1:2" ht="12.75">
      <c r="A106" s="4"/>
      <c r="B106" s="3" t="s">
        <v>276</v>
      </c>
    </row>
    <row r="107" ht="12.75">
      <c r="A107" s="4"/>
    </row>
    <row r="108" spans="1:2" ht="12.75">
      <c r="A108" s="4"/>
      <c r="B108" s="3" t="s">
        <v>151</v>
      </c>
    </row>
    <row r="109" spans="1:2" ht="12.75">
      <c r="A109" s="4"/>
      <c r="B109" s="3" t="s">
        <v>170</v>
      </c>
    </row>
    <row r="111" spans="1:2" ht="12.75">
      <c r="A111" s="4">
        <v>14</v>
      </c>
      <c r="B111" s="16" t="s">
        <v>77</v>
      </c>
    </row>
    <row r="112" spans="1:2" ht="12.75">
      <c r="A112" s="4"/>
      <c r="B112" s="16"/>
    </row>
    <row r="113" spans="2:9" ht="12.75">
      <c r="B113" s="15"/>
      <c r="C113" s="63"/>
      <c r="D113" s="63"/>
      <c r="E113" s="63"/>
      <c r="F113" s="63"/>
      <c r="G113" s="63"/>
      <c r="H113" s="50"/>
      <c r="I113" s="30" t="s">
        <v>46</v>
      </c>
    </row>
    <row r="114" spans="2:9" ht="12.75">
      <c r="B114" s="15"/>
      <c r="C114" s="63"/>
      <c r="D114" s="63"/>
      <c r="E114" s="63"/>
      <c r="F114" s="63"/>
      <c r="G114" s="63"/>
      <c r="H114" s="30" t="s">
        <v>47</v>
      </c>
      <c r="I114" s="30" t="s">
        <v>48</v>
      </c>
    </row>
    <row r="115" spans="2:9" ht="12.75">
      <c r="B115" s="15"/>
      <c r="C115" s="63"/>
      <c r="D115" s="63"/>
      <c r="E115" s="63"/>
      <c r="F115" s="63"/>
      <c r="G115" s="63"/>
      <c r="H115" s="30" t="s">
        <v>49</v>
      </c>
      <c r="I115" s="30" t="s">
        <v>49</v>
      </c>
    </row>
    <row r="116" spans="2:9" ht="12.75">
      <c r="B116" s="15"/>
      <c r="C116" s="63"/>
      <c r="D116" s="63"/>
      <c r="E116" s="63"/>
      <c r="F116" s="63"/>
      <c r="G116" s="63"/>
      <c r="H116" s="30" t="s">
        <v>67</v>
      </c>
      <c r="I116" s="30" t="s">
        <v>50</v>
      </c>
    </row>
    <row r="117" spans="2:9" ht="12.75">
      <c r="B117" s="15"/>
      <c r="C117" s="63"/>
      <c r="D117" s="63"/>
      <c r="E117" s="63"/>
      <c r="F117" s="63"/>
      <c r="G117" s="63"/>
      <c r="H117" s="30" t="s">
        <v>1</v>
      </c>
      <c r="I117" s="30" t="s">
        <v>1</v>
      </c>
    </row>
    <row r="118" spans="2:9" ht="12.75">
      <c r="B118" s="15"/>
      <c r="C118" s="63"/>
      <c r="D118" s="63"/>
      <c r="E118" s="63"/>
      <c r="F118" s="63"/>
      <c r="G118" s="63"/>
      <c r="H118" s="4"/>
      <c r="I118" s="4"/>
    </row>
    <row r="119" spans="2:11" ht="13.5" thickBot="1">
      <c r="B119" s="15"/>
      <c r="C119" s="3" t="s">
        <v>2</v>
      </c>
      <c r="D119" s="63"/>
      <c r="E119" s="63"/>
      <c r="F119" s="63"/>
      <c r="G119" s="63"/>
      <c r="H119" s="76">
        <v>104179</v>
      </c>
      <c r="I119" s="76">
        <v>92198</v>
      </c>
      <c r="K119" s="77"/>
    </row>
    <row r="120" spans="2:11" ht="13.5" thickTop="1">
      <c r="B120" s="15"/>
      <c r="C120" s="3"/>
      <c r="D120" s="63"/>
      <c r="E120" s="63"/>
      <c r="F120" s="63"/>
      <c r="G120" s="63"/>
      <c r="H120" s="78"/>
      <c r="I120" s="78"/>
      <c r="K120" s="77"/>
    </row>
    <row r="121" spans="2:11" ht="13.5" thickBot="1">
      <c r="B121" s="15"/>
      <c r="C121" s="3" t="s">
        <v>51</v>
      </c>
      <c r="D121" s="63"/>
      <c r="E121" s="63"/>
      <c r="F121" s="63"/>
      <c r="G121" s="63"/>
      <c r="H121" s="79">
        <v>6006</v>
      </c>
      <c r="I121" s="79">
        <v>6066</v>
      </c>
      <c r="K121" s="77"/>
    </row>
    <row r="122" spans="2:11" ht="13.5" thickTop="1">
      <c r="B122" s="15"/>
      <c r="C122" s="3"/>
      <c r="D122" s="63"/>
      <c r="E122" s="63"/>
      <c r="F122" s="63"/>
      <c r="G122" s="63"/>
      <c r="H122" s="93"/>
      <c r="I122" s="93"/>
      <c r="K122" s="77"/>
    </row>
    <row r="123" spans="2:11" ht="12.75" hidden="1">
      <c r="B123" s="17"/>
      <c r="C123" s="18"/>
      <c r="D123" s="18"/>
      <c r="E123" s="18"/>
      <c r="F123" s="18"/>
      <c r="G123" s="18"/>
      <c r="H123" s="18"/>
      <c r="I123" s="18"/>
      <c r="J123" s="18"/>
      <c r="K123" s="19"/>
    </row>
    <row r="124" spans="2:11" ht="12.75">
      <c r="B124" s="17"/>
      <c r="C124" s="18"/>
      <c r="D124" s="18"/>
      <c r="E124" s="18"/>
      <c r="F124" s="18"/>
      <c r="G124" s="18"/>
      <c r="H124" s="18"/>
      <c r="I124" s="18"/>
      <c r="J124" s="18"/>
      <c r="K124" s="19"/>
    </row>
    <row r="125" spans="2:11" ht="12.75" hidden="1">
      <c r="B125" s="17"/>
      <c r="C125" s="18"/>
      <c r="D125" s="18"/>
      <c r="E125" s="18"/>
      <c r="F125" s="18"/>
      <c r="G125" s="18"/>
      <c r="H125" s="18"/>
      <c r="I125" s="18"/>
      <c r="J125" s="18"/>
      <c r="K125" s="19"/>
    </row>
    <row r="126" spans="2:11" ht="12.75" hidden="1">
      <c r="B126" s="17"/>
      <c r="C126" s="18"/>
      <c r="D126" s="18"/>
      <c r="E126" s="18"/>
      <c r="F126" s="18"/>
      <c r="G126" s="18"/>
      <c r="H126" s="18"/>
      <c r="I126" s="18"/>
      <c r="J126" s="18"/>
      <c r="K126" s="19"/>
    </row>
    <row r="127" spans="2:11" ht="12.75" hidden="1">
      <c r="B127" s="17"/>
      <c r="C127" s="18"/>
      <c r="D127" s="18"/>
      <c r="E127" s="18"/>
      <c r="F127" s="18"/>
      <c r="G127" s="18"/>
      <c r="H127" s="18"/>
      <c r="I127" s="18"/>
      <c r="J127" s="18"/>
      <c r="K127" s="19"/>
    </row>
    <row r="128" spans="2:11" ht="12.75" hidden="1">
      <c r="B128" s="17"/>
      <c r="C128" s="18"/>
      <c r="D128" s="18"/>
      <c r="E128" s="18"/>
      <c r="F128" s="18"/>
      <c r="G128" s="18"/>
      <c r="H128" s="18"/>
      <c r="I128" s="18"/>
      <c r="J128" s="18"/>
      <c r="K128" s="19"/>
    </row>
    <row r="129" spans="1:2" ht="12.75">
      <c r="A129" s="4">
        <v>15</v>
      </c>
      <c r="B129" s="20" t="s">
        <v>185</v>
      </c>
    </row>
    <row r="130" spans="1:2" ht="12.75">
      <c r="A130" s="4"/>
      <c r="B130" s="20"/>
    </row>
    <row r="131" ht="12.75">
      <c r="B131" s="80" t="s">
        <v>202</v>
      </c>
    </row>
    <row r="132" ht="12.75">
      <c r="B132" s="80" t="s">
        <v>308</v>
      </c>
    </row>
    <row r="133" spans="1:2" ht="12.75">
      <c r="A133" s="4"/>
      <c r="B133" s="15"/>
    </row>
    <row r="134" spans="1:2" ht="12.75">
      <c r="A134" s="4">
        <v>16</v>
      </c>
      <c r="B134" s="1" t="s">
        <v>53</v>
      </c>
    </row>
    <row r="135" ht="12.75">
      <c r="B135" s="1" t="s">
        <v>52</v>
      </c>
    </row>
    <row r="137" ht="12.75">
      <c r="B137" s="29" t="s">
        <v>268</v>
      </c>
    </row>
    <row r="138" ht="12.75">
      <c r="B138" s="29" t="s">
        <v>267</v>
      </c>
    </row>
    <row r="140" ht="12.75">
      <c r="B140" s="1" t="s">
        <v>194</v>
      </c>
    </row>
    <row r="141" ht="12.75">
      <c r="B141" s="1"/>
    </row>
    <row r="142" ht="12.75">
      <c r="B142" s="29" t="s">
        <v>219</v>
      </c>
    </row>
    <row r="143" ht="12.75">
      <c r="B143" s="29" t="s">
        <v>257</v>
      </c>
    </row>
    <row r="144" ht="12.75">
      <c r="B144" s="29" t="s">
        <v>218</v>
      </c>
    </row>
    <row r="145" ht="12.75">
      <c r="B145" s="29" t="s">
        <v>211</v>
      </c>
    </row>
    <row r="147" ht="12.75">
      <c r="B147" s="1" t="s">
        <v>195</v>
      </c>
    </row>
    <row r="148" ht="12.75">
      <c r="B148" s="1"/>
    </row>
    <row r="149" ht="12.75">
      <c r="B149" s="29" t="s">
        <v>221</v>
      </c>
    </row>
    <row r="150" ht="12.75">
      <c r="B150" s="29" t="s">
        <v>220</v>
      </c>
    </row>
    <row r="151" ht="12.75">
      <c r="B151" s="29" t="s">
        <v>212</v>
      </c>
    </row>
    <row r="152" ht="12.75">
      <c r="B152" s="29" t="s">
        <v>211</v>
      </c>
    </row>
    <row r="154" ht="12.75">
      <c r="B154" s="1" t="s">
        <v>196</v>
      </c>
    </row>
    <row r="155" ht="12.75">
      <c r="B155" s="1"/>
    </row>
    <row r="156" ht="12.75">
      <c r="B156" s="29" t="s">
        <v>223</v>
      </c>
    </row>
    <row r="157" ht="12.75">
      <c r="B157" s="29" t="s">
        <v>222</v>
      </c>
    </row>
    <row r="158" ht="12.75">
      <c r="B158" s="29" t="s">
        <v>250</v>
      </c>
    </row>
    <row r="159" ht="12.75">
      <c r="B159" s="29" t="s">
        <v>211</v>
      </c>
    </row>
    <row r="161" ht="12.75">
      <c r="B161" s="29" t="s">
        <v>251</v>
      </c>
    </row>
    <row r="162" ht="12.75">
      <c r="B162" s="29" t="s">
        <v>252</v>
      </c>
    </row>
    <row r="163" ht="12.75">
      <c r="B163" s="29" t="s">
        <v>224</v>
      </c>
    </row>
    <row r="165" ht="12.75">
      <c r="B165" s="29" t="s">
        <v>204</v>
      </c>
    </row>
    <row r="166" ht="12.75">
      <c r="B166" s="29" t="s">
        <v>203</v>
      </c>
    </row>
    <row r="168" spans="1:2" ht="12.75">
      <c r="A168" s="4">
        <v>17</v>
      </c>
      <c r="B168" s="1" t="s">
        <v>3</v>
      </c>
    </row>
    <row r="169" spans="1:2" ht="12.75">
      <c r="A169" s="4"/>
      <c r="B169" s="1"/>
    </row>
    <row r="170" spans="1:2" ht="12.75">
      <c r="A170" s="4"/>
      <c r="B170" s="1"/>
    </row>
    <row r="171" spans="1:9" ht="12.75">
      <c r="A171" s="4"/>
      <c r="B171" s="1"/>
      <c r="H171" s="30"/>
      <c r="I171" s="30" t="s">
        <v>152</v>
      </c>
    </row>
    <row r="172" spans="8:12" ht="12.75">
      <c r="H172" s="30" t="s">
        <v>47</v>
      </c>
      <c r="I172" s="30" t="s">
        <v>113</v>
      </c>
      <c r="L172" s="21"/>
    </row>
    <row r="173" spans="8:12" ht="12.75">
      <c r="H173" s="30" t="s">
        <v>110</v>
      </c>
      <c r="I173" s="30" t="s">
        <v>114</v>
      </c>
      <c r="L173" s="3"/>
    </row>
    <row r="174" spans="8:12" ht="12.75">
      <c r="H174" s="30" t="s">
        <v>153</v>
      </c>
      <c r="I174" s="30" t="s">
        <v>153</v>
      </c>
      <c r="L174" s="21"/>
    </row>
    <row r="175" spans="8:12" ht="12.75">
      <c r="H175" s="30" t="s">
        <v>1</v>
      </c>
      <c r="I175" s="12" t="s">
        <v>1</v>
      </c>
      <c r="L175" s="21"/>
    </row>
    <row r="176" spans="8:12" ht="12.75">
      <c r="H176" s="30"/>
      <c r="I176" s="12"/>
      <c r="L176" s="21"/>
    </row>
    <row r="177" spans="3:9" ht="12.75">
      <c r="C177" s="29" t="s">
        <v>154</v>
      </c>
      <c r="H177" s="81">
        <v>2257</v>
      </c>
      <c r="I177" s="82">
        <v>4911</v>
      </c>
    </row>
    <row r="178" spans="3:12" ht="12.75">
      <c r="C178" s="29" t="s">
        <v>155</v>
      </c>
      <c r="H178" s="81">
        <v>-375</v>
      </c>
      <c r="I178" s="83">
        <v>-375</v>
      </c>
      <c r="L178" s="84"/>
    </row>
    <row r="179" spans="3:12" ht="12.75">
      <c r="C179" s="29" t="s">
        <v>253</v>
      </c>
      <c r="H179" s="81">
        <v>69</v>
      </c>
      <c r="I179" s="83">
        <v>69</v>
      </c>
      <c r="L179" s="84"/>
    </row>
    <row r="180" spans="3:12" ht="12.75">
      <c r="C180" s="29" t="s">
        <v>254</v>
      </c>
      <c r="H180" s="81">
        <v>-304</v>
      </c>
      <c r="I180" s="83">
        <v>-304</v>
      </c>
      <c r="L180" s="84"/>
    </row>
    <row r="181" spans="8:12" ht="13.5" thickBot="1">
      <c r="H181" s="49">
        <f>SUM(H177:H180)</f>
        <v>1647</v>
      </c>
      <c r="I181" s="49">
        <f>SUM(I177:I180)</f>
        <v>4301</v>
      </c>
      <c r="L181" s="84"/>
    </row>
    <row r="182" spans="8:12" ht="13.5" thickTop="1">
      <c r="H182" s="94"/>
      <c r="I182" s="94"/>
      <c r="L182" s="84"/>
    </row>
    <row r="183" ht="12.75">
      <c r="I183" s="85"/>
    </row>
    <row r="184" spans="2:9" ht="12.75">
      <c r="B184" s="29" t="s">
        <v>255</v>
      </c>
      <c r="I184" s="85"/>
    </row>
    <row r="185" spans="2:9" ht="12.75">
      <c r="B185" s="29" t="s">
        <v>156</v>
      </c>
      <c r="I185" s="86"/>
    </row>
    <row r="186" ht="12.75">
      <c r="I186" s="86"/>
    </row>
    <row r="187" spans="1:9" ht="12.75">
      <c r="A187" s="4">
        <v>18</v>
      </c>
      <c r="B187" s="1" t="s">
        <v>205</v>
      </c>
      <c r="I187" s="86"/>
    </row>
    <row r="188" spans="1:9" ht="12.75">
      <c r="A188" s="4"/>
      <c r="B188" s="1"/>
      <c r="I188" s="86"/>
    </row>
    <row r="189" spans="2:9" ht="12.75">
      <c r="B189" s="29" t="s">
        <v>176</v>
      </c>
      <c r="I189" s="86"/>
    </row>
    <row r="190" ht="12.75">
      <c r="I190" s="86"/>
    </row>
    <row r="191" spans="1:2" ht="12.75">
      <c r="A191" s="4">
        <v>19</v>
      </c>
      <c r="B191" s="1" t="s">
        <v>54</v>
      </c>
    </row>
    <row r="192" spans="1:2" ht="12.75">
      <c r="A192" s="4"/>
      <c r="B192" s="1"/>
    </row>
    <row r="193" ht="12.75">
      <c r="B193" s="15" t="s">
        <v>225</v>
      </c>
    </row>
    <row r="194" ht="12.75">
      <c r="B194" s="29" t="s">
        <v>226</v>
      </c>
    </row>
    <row r="195" ht="12.75">
      <c r="B195" s="29" t="s">
        <v>227</v>
      </c>
    </row>
    <row r="197" ht="12.75">
      <c r="B197" s="29" t="s">
        <v>197</v>
      </c>
    </row>
    <row r="199" ht="12.75">
      <c r="I199" s="30" t="s">
        <v>1</v>
      </c>
    </row>
    <row r="200" ht="12.75">
      <c r="I200" s="30"/>
    </row>
    <row r="201" spans="3:9" ht="12.75">
      <c r="C201" s="29" t="s">
        <v>55</v>
      </c>
      <c r="I201" s="37">
        <v>87536</v>
      </c>
    </row>
    <row r="202" spans="3:9" ht="12.75">
      <c r="C202" s="29" t="s">
        <v>56</v>
      </c>
      <c r="I202" s="82">
        <v>-25434</v>
      </c>
    </row>
    <row r="203" spans="3:9" ht="13.5" thickBot="1">
      <c r="C203" s="29" t="s">
        <v>57</v>
      </c>
      <c r="I203" s="87">
        <f>+I201+I202</f>
        <v>62102</v>
      </c>
    </row>
    <row r="204" ht="13.5" thickTop="1"/>
    <row r="205" spans="3:9" ht="13.5" thickBot="1">
      <c r="C205" s="29" t="s">
        <v>58</v>
      </c>
      <c r="I205" s="88">
        <v>26395</v>
      </c>
    </row>
    <row r="206" ht="13.5" thickTop="1"/>
    <row r="208" spans="1:2" ht="12.75">
      <c r="A208" s="4">
        <v>20</v>
      </c>
      <c r="B208" s="1" t="s">
        <v>59</v>
      </c>
    </row>
    <row r="209" spans="1:2" ht="12.75">
      <c r="A209" s="4"/>
      <c r="B209" s="1"/>
    </row>
    <row r="210" ht="12.75">
      <c r="B210" s="15" t="s">
        <v>258</v>
      </c>
    </row>
    <row r="211" ht="12.75">
      <c r="B211" s="15"/>
    </row>
    <row r="212" ht="12.75">
      <c r="B212" s="15" t="s">
        <v>278</v>
      </c>
    </row>
    <row r="213" ht="12.75">
      <c r="B213" s="95" t="s">
        <v>279</v>
      </c>
    </row>
    <row r="214" ht="12.75">
      <c r="B214" s="15"/>
    </row>
    <row r="215" ht="12.75">
      <c r="B215" s="15" t="s">
        <v>281</v>
      </c>
    </row>
    <row r="216" ht="12.75">
      <c r="B216" s="15" t="s">
        <v>282</v>
      </c>
    </row>
    <row r="217" ht="12.75">
      <c r="B217" s="15" t="s">
        <v>280</v>
      </c>
    </row>
    <row r="218" ht="12.75" hidden="1">
      <c r="B218" s="15"/>
    </row>
    <row r="219" ht="12.75">
      <c r="B219" s="15" t="s">
        <v>284</v>
      </c>
    </row>
    <row r="220" ht="12.75">
      <c r="B220" s="15" t="s">
        <v>283</v>
      </c>
    </row>
    <row r="221" ht="12.75">
      <c r="B221" s="15" t="s">
        <v>285</v>
      </c>
    </row>
    <row r="222" ht="12.75">
      <c r="B222" s="15"/>
    </row>
    <row r="223" ht="12.75">
      <c r="B223" s="15" t="s">
        <v>259</v>
      </c>
    </row>
    <row r="224" ht="12.75">
      <c r="B224" s="15"/>
    </row>
    <row r="225" ht="12.75">
      <c r="B225" s="15" t="s">
        <v>260</v>
      </c>
    </row>
    <row r="226" ht="12.75">
      <c r="B226" s="15" t="s">
        <v>261</v>
      </c>
    </row>
    <row r="227" ht="12.75">
      <c r="B227" s="15" t="s">
        <v>262</v>
      </c>
    </row>
    <row r="228" ht="12.75">
      <c r="B228" s="15" t="s">
        <v>263</v>
      </c>
    </row>
    <row r="229" ht="12.75">
      <c r="B229" s="15" t="s">
        <v>269</v>
      </c>
    </row>
    <row r="230" ht="12.75">
      <c r="B230" s="15"/>
    </row>
    <row r="231" ht="12.75">
      <c r="B231" s="15" t="s">
        <v>264</v>
      </c>
    </row>
    <row r="232" ht="12.75">
      <c r="B232" s="15" t="s">
        <v>266</v>
      </c>
    </row>
    <row r="233" ht="12.75">
      <c r="B233" s="15" t="s">
        <v>265</v>
      </c>
    </row>
    <row r="234" ht="12.75">
      <c r="B234" s="15"/>
    </row>
    <row r="235" spans="1:3" ht="12.75">
      <c r="A235" s="4">
        <v>21</v>
      </c>
      <c r="B235" s="14" t="s">
        <v>186</v>
      </c>
      <c r="C235" s="1"/>
    </row>
    <row r="236" ht="12.75" hidden="1">
      <c r="B236" s="15"/>
    </row>
    <row r="237" ht="12.75" hidden="1">
      <c r="B237" s="15"/>
    </row>
    <row r="238" ht="12.75" hidden="1">
      <c r="B238" s="15"/>
    </row>
    <row r="239" ht="12.75" hidden="1">
      <c r="B239" s="15"/>
    </row>
    <row r="240" ht="12.75" hidden="1">
      <c r="B240" s="15"/>
    </row>
    <row r="241" ht="12.75" hidden="1">
      <c r="B241" s="15"/>
    </row>
    <row r="242" ht="12.75" hidden="1">
      <c r="B242" s="15"/>
    </row>
    <row r="243" ht="12.75">
      <c r="B243" s="15"/>
    </row>
    <row r="244" ht="12.75">
      <c r="B244" s="15" t="s">
        <v>190</v>
      </c>
    </row>
    <row r="245" ht="12.75">
      <c r="B245" s="15" t="s">
        <v>0</v>
      </c>
    </row>
    <row r="246" ht="12.75">
      <c r="B246" s="15" t="s">
        <v>213</v>
      </c>
    </row>
    <row r="247" ht="12.75">
      <c r="B247" s="15"/>
    </row>
    <row r="248" spans="1:2" ht="12.75">
      <c r="A248" s="4">
        <v>22</v>
      </c>
      <c r="B248" s="1" t="s">
        <v>60</v>
      </c>
    </row>
    <row r="249" spans="1:2" ht="12.75">
      <c r="A249" s="4"/>
      <c r="B249" s="1"/>
    </row>
    <row r="250" spans="2:8" ht="12.75">
      <c r="B250" s="15" t="s">
        <v>61</v>
      </c>
      <c r="C250" s="63"/>
      <c r="D250" s="63"/>
      <c r="E250" s="63"/>
      <c r="F250" s="63"/>
      <c r="G250" s="63"/>
      <c r="H250" s="63"/>
    </row>
    <row r="251" spans="2:9" ht="12.75">
      <c r="B251" s="15"/>
      <c r="C251" s="63"/>
      <c r="D251" s="63"/>
      <c r="E251" s="63"/>
      <c r="F251" s="63"/>
      <c r="G251" s="63"/>
      <c r="H251" s="63"/>
      <c r="I251" s="30" t="s">
        <v>157</v>
      </c>
    </row>
    <row r="252" spans="2:9" ht="12.75">
      <c r="B252" s="15"/>
      <c r="C252" s="63"/>
      <c r="D252" s="63"/>
      <c r="E252" s="63"/>
      <c r="F252" s="63"/>
      <c r="G252" s="63"/>
      <c r="H252" s="63"/>
      <c r="I252" s="30" t="s">
        <v>1</v>
      </c>
    </row>
    <row r="253" spans="2:9" ht="12.75">
      <c r="B253" s="63"/>
      <c r="C253" s="14" t="s">
        <v>158</v>
      </c>
      <c r="D253" s="63"/>
      <c r="E253" s="63"/>
      <c r="F253" s="63"/>
      <c r="G253" s="63"/>
      <c r="I253" s="85"/>
    </row>
    <row r="254" spans="2:9" ht="12.75">
      <c r="B254" s="89"/>
      <c r="C254" s="15" t="s">
        <v>160</v>
      </c>
      <c r="D254" s="63"/>
      <c r="E254" s="63"/>
      <c r="F254" s="63"/>
      <c r="G254" s="63"/>
      <c r="I254" s="85">
        <v>1145</v>
      </c>
    </row>
    <row r="255" spans="2:9" ht="12.75">
      <c r="B255" s="63"/>
      <c r="C255" s="15" t="s">
        <v>161</v>
      </c>
      <c r="D255" s="63"/>
      <c r="E255" s="63"/>
      <c r="F255" s="63"/>
      <c r="G255" s="63"/>
      <c r="I255" s="85">
        <v>23993</v>
      </c>
    </row>
    <row r="256" spans="2:9" ht="12.75">
      <c r="B256" s="63"/>
      <c r="C256" s="15" t="s">
        <v>162</v>
      </c>
      <c r="D256" s="63"/>
      <c r="E256" s="63"/>
      <c r="F256" s="63"/>
      <c r="G256" s="63"/>
      <c r="I256" s="85">
        <v>250</v>
      </c>
    </row>
    <row r="257" spans="2:9" ht="12.75">
      <c r="B257" s="63"/>
      <c r="C257" s="15" t="s">
        <v>163</v>
      </c>
      <c r="D257" s="63"/>
      <c r="E257" s="63"/>
      <c r="F257" s="63"/>
      <c r="G257" s="63"/>
      <c r="I257" s="85">
        <v>24221</v>
      </c>
    </row>
    <row r="258" spans="2:9" ht="12.75">
      <c r="B258" s="63"/>
      <c r="C258" s="15" t="s">
        <v>165</v>
      </c>
      <c r="D258" s="63"/>
      <c r="E258" s="63"/>
      <c r="F258" s="63"/>
      <c r="G258" s="63"/>
      <c r="I258" s="85">
        <v>982</v>
      </c>
    </row>
    <row r="259" spans="2:9" ht="12.75">
      <c r="B259" s="63"/>
      <c r="C259" s="15"/>
      <c r="D259" s="63"/>
      <c r="E259" s="63"/>
      <c r="F259" s="63"/>
      <c r="G259" s="63"/>
      <c r="I259" s="85"/>
    </row>
    <row r="260" spans="2:9" ht="13.5" thickBot="1">
      <c r="B260" s="63"/>
      <c r="C260" s="15"/>
      <c r="D260" s="63"/>
      <c r="E260" s="63"/>
      <c r="F260" s="63"/>
      <c r="G260" s="63"/>
      <c r="I260" s="87">
        <f>SUM(I254:I259)</f>
        <v>50591</v>
      </c>
    </row>
    <row r="261" spans="2:9" ht="13.5" thickTop="1">
      <c r="B261" s="63"/>
      <c r="C261" s="90"/>
      <c r="D261" s="63"/>
      <c r="E261" s="63"/>
      <c r="F261" s="63"/>
      <c r="G261" s="63"/>
      <c r="I261" s="85"/>
    </row>
    <row r="262" spans="2:9" ht="12.75">
      <c r="B262" s="63"/>
      <c r="C262" s="14" t="s">
        <v>159</v>
      </c>
      <c r="D262" s="63"/>
      <c r="E262" s="63"/>
      <c r="F262" s="63"/>
      <c r="G262" s="63"/>
      <c r="I262" s="85"/>
    </row>
    <row r="263" spans="2:9" ht="12.75">
      <c r="B263" s="63"/>
      <c r="C263" s="15" t="s">
        <v>160</v>
      </c>
      <c r="D263" s="63"/>
      <c r="E263" s="63"/>
      <c r="F263" s="63"/>
      <c r="G263" s="63"/>
      <c r="I263" s="85">
        <v>1112</v>
      </c>
    </row>
    <row r="264" spans="2:9" ht="12.75">
      <c r="B264" s="63"/>
      <c r="C264" s="15" t="s">
        <v>165</v>
      </c>
      <c r="D264" s="63"/>
      <c r="E264" s="63"/>
      <c r="F264" s="63"/>
      <c r="G264" s="63"/>
      <c r="I264" s="85">
        <v>9817</v>
      </c>
    </row>
    <row r="265" spans="2:9" ht="12.75">
      <c r="B265" s="63"/>
      <c r="C265" s="15" t="s">
        <v>164</v>
      </c>
      <c r="D265" s="63"/>
      <c r="E265" s="63"/>
      <c r="F265" s="63"/>
      <c r="G265" s="63"/>
      <c r="I265" s="85">
        <v>105000</v>
      </c>
    </row>
    <row r="266" spans="2:9" ht="12.75">
      <c r="B266" s="63"/>
      <c r="C266" s="90"/>
      <c r="D266" s="63"/>
      <c r="E266" s="63"/>
      <c r="F266" s="63"/>
      <c r="G266" s="63"/>
      <c r="I266" s="85"/>
    </row>
    <row r="267" ht="13.5" thickBot="1">
      <c r="I267" s="87">
        <f>SUM(I263:I266)</f>
        <v>115929</v>
      </c>
    </row>
    <row r="268" ht="13.5" thickTop="1">
      <c r="I268" s="86"/>
    </row>
    <row r="269" ht="12.75">
      <c r="I269" s="86"/>
    </row>
    <row r="270" spans="1:9" ht="12.75">
      <c r="A270" s="4">
        <v>23</v>
      </c>
      <c r="B270" s="1" t="s">
        <v>62</v>
      </c>
      <c r="I270" s="85"/>
    </row>
    <row r="271" spans="1:9" ht="12.75">
      <c r="A271" s="4"/>
      <c r="B271" s="1"/>
      <c r="I271" s="85"/>
    </row>
    <row r="272" ht="12.75">
      <c r="B272" s="15" t="s">
        <v>191</v>
      </c>
    </row>
    <row r="273" ht="12.75" hidden="1">
      <c r="B273" s="3"/>
    </row>
    <row r="274" ht="12.75">
      <c r="B274" s="3"/>
    </row>
    <row r="275" spans="1:2" ht="12.75">
      <c r="A275" s="4">
        <v>24</v>
      </c>
      <c r="B275" s="1" t="s">
        <v>63</v>
      </c>
    </row>
    <row r="276" spans="1:2" ht="12.75">
      <c r="A276" s="4"/>
      <c r="B276" s="1"/>
    </row>
    <row r="277" spans="1:2" ht="12.75">
      <c r="A277" s="4"/>
      <c r="B277" s="29" t="s">
        <v>286</v>
      </c>
    </row>
    <row r="278" spans="1:2" ht="12.75">
      <c r="A278" s="4"/>
      <c r="B278" s="29" t="s">
        <v>287</v>
      </c>
    </row>
    <row r="279" spans="1:2" ht="12.75">
      <c r="A279" s="4"/>
      <c r="B279" s="29" t="s">
        <v>288</v>
      </c>
    </row>
    <row r="280" spans="1:2" ht="12.75">
      <c r="A280" s="4"/>
      <c r="B280" s="29" t="s">
        <v>289</v>
      </c>
    </row>
    <row r="281" spans="1:2" ht="12.75">
      <c r="A281" s="4"/>
      <c r="B281" s="29" t="s">
        <v>290</v>
      </c>
    </row>
    <row r="282" spans="1:2" ht="12.75">
      <c r="A282" s="4"/>
      <c r="B282" s="29" t="s">
        <v>292</v>
      </c>
    </row>
    <row r="283" ht="12.75">
      <c r="A283" s="4"/>
    </row>
    <row r="284" spans="1:2" ht="12.75">
      <c r="A284" s="4"/>
      <c r="B284" s="29" t="s">
        <v>291</v>
      </c>
    </row>
    <row r="285" ht="12.75" hidden="1">
      <c r="A285" s="4"/>
    </row>
    <row r="286" ht="12.75" hidden="1">
      <c r="A286" s="4"/>
    </row>
    <row r="287" spans="1:2" ht="12.75">
      <c r="A287" s="4"/>
      <c r="B287" s="29" t="s">
        <v>293</v>
      </c>
    </row>
    <row r="288" spans="1:2" ht="12.75">
      <c r="A288" s="4"/>
      <c r="B288" s="29" t="s">
        <v>294</v>
      </c>
    </row>
    <row r="289" ht="12.75">
      <c r="A289" s="4"/>
    </row>
    <row r="290" ht="12.75" hidden="1">
      <c r="A290" s="4"/>
    </row>
    <row r="291" ht="12.75" hidden="1">
      <c r="A291" s="4"/>
    </row>
    <row r="292" spans="1:2" ht="12.75">
      <c r="A292" s="4"/>
      <c r="B292" s="29" t="s">
        <v>295</v>
      </c>
    </row>
    <row r="293" ht="12.75" hidden="1">
      <c r="A293" s="4"/>
    </row>
    <row r="294" ht="12.75">
      <c r="A294" s="4"/>
    </row>
    <row r="295" spans="1:2" ht="12.75">
      <c r="A295" s="4"/>
      <c r="B295" s="29" t="s">
        <v>296</v>
      </c>
    </row>
    <row r="296" ht="12.75" hidden="1">
      <c r="A296" s="4"/>
    </row>
    <row r="297" spans="1:2" ht="12.75">
      <c r="A297" s="4"/>
      <c r="B297" s="29" t="s">
        <v>297</v>
      </c>
    </row>
    <row r="298" spans="1:2" ht="12.75">
      <c r="A298" s="4"/>
      <c r="B298" s="29" t="s">
        <v>298</v>
      </c>
    </row>
    <row r="299" ht="12.75">
      <c r="A299" s="4"/>
    </row>
    <row r="300" spans="1:2" ht="12.75">
      <c r="A300" s="4"/>
      <c r="B300" s="29" t="s">
        <v>299</v>
      </c>
    </row>
    <row r="301" ht="12.75" hidden="1">
      <c r="A301" s="4"/>
    </row>
    <row r="302" ht="12.75">
      <c r="A302" s="4"/>
    </row>
    <row r="303" spans="1:2" ht="12.75">
      <c r="A303" s="4">
        <v>25</v>
      </c>
      <c r="B303" s="1" t="s">
        <v>166</v>
      </c>
    </row>
    <row r="304" spans="1:2" ht="12.75">
      <c r="A304" s="4"/>
      <c r="B304" s="1"/>
    </row>
    <row r="305" ht="12.75">
      <c r="B305" s="29" t="s">
        <v>167</v>
      </c>
    </row>
    <row r="307" ht="12.75">
      <c r="B307" s="29" t="s">
        <v>206</v>
      </c>
    </row>
    <row r="308" ht="12.75">
      <c r="B308" s="29" t="s">
        <v>302</v>
      </c>
    </row>
    <row r="309" ht="12.75">
      <c r="B309" s="29" t="s">
        <v>207</v>
      </c>
    </row>
    <row r="311" ht="12.75">
      <c r="B311" s="29" t="s">
        <v>168</v>
      </c>
    </row>
    <row r="313" ht="12.75">
      <c r="B313" s="29" t="s">
        <v>208</v>
      </c>
    </row>
    <row r="316" ht="12.75" hidden="1"/>
    <row r="317" ht="12.75" hidden="1"/>
    <row r="318" ht="12.75" hidden="1"/>
    <row r="319" spans="2:5" ht="12.75">
      <c r="B319" s="15" t="s">
        <v>64</v>
      </c>
      <c r="C319" s="63"/>
      <c r="D319" s="63"/>
      <c r="E319" s="63"/>
    </row>
    <row r="320" spans="2:5" ht="12.75">
      <c r="B320" s="15"/>
      <c r="C320" s="63"/>
      <c r="D320" s="63"/>
      <c r="E320" s="63"/>
    </row>
    <row r="321" spans="3:5" ht="12.75">
      <c r="C321" s="63"/>
      <c r="D321" s="63"/>
      <c r="E321" s="63"/>
    </row>
    <row r="322" spans="3:5" ht="12.75" hidden="1">
      <c r="C322" s="63"/>
      <c r="D322" s="63"/>
      <c r="E322" s="63"/>
    </row>
    <row r="323" spans="2:5" ht="12.75" hidden="1">
      <c r="B323" s="15"/>
      <c r="C323" s="63"/>
      <c r="D323" s="63"/>
      <c r="E323" s="63"/>
    </row>
    <row r="324" spans="2:5" ht="12.75">
      <c r="B324" s="15" t="s">
        <v>83</v>
      </c>
      <c r="C324" s="63"/>
      <c r="D324" s="63"/>
      <c r="E324" s="63"/>
    </row>
    <row r="325" spans="2:5" ht="12.75">
      <c r="B325" s="15" t="s">
        <v>84</v>
      </c>
      <c r="C325" s="63"/>
      <c r="D325" s="63"/>
      <c r="E325" s="63"/>
    </row>
    <row r="326" spans="3:5" ht="12.75">
      <c r="C326" s="63"/>
      <c r="D326" s="63"/>
      <c r="E326" s="63"/>
    </row>
    <row r="327" spans="2:5" ht="12.75">
      <c r="B327" s="91" t="s">
        <v>300</v>
      </c>
      <c r="C327" s="63"/>
      <c r="D327" s="63"/>
      <c r="E327" s="63"/>
    </row>
    <row r="328" spans="2:5" ht="12.75">
      <c r="B328" s="15" t="s">
        <v>85</v>
      </c>
      <c r="C328" s="63"/>
      <c r="D328" s="63"/>
      <c r="E328" s="63"/>
    </row>
  </sheetData>
  <mergeCells count="31">
    <mergeCell ref="I69:J69"/>
    <mergeCell ref="I71:J71"/>
    <mergeCell ref="I63:J63"/>
    <mergeCell ref="I65:J65"/>
    <mergeCell ref="I67:J67"/>
    <mergeCell ref="E71:F71"/>
    <mergeCell ref="G59:H59"/>
    <mergeCell ref="G63:H63"/>
    <mergeCell ref="G61:H61"/>
    <mergeCell ref="G65:H65"/>
    <mergeCell ref="G67:H67"/>
    <mergeCell ref="G69:H69"/>
    <mergeCell ref="G71:H71"/>
    <mergeCell ref="E63:F63"/>
    <mergeCell ref="E65:F65"/>
    <mergeCell ref="E67:F67"/>
    <mergeCell ref="E69:F69"/>
    <mergeCell ref="I57:J57"/>
    <mergeCell ref="I58:J58"/>
    <mergeCell ref="E59:F59"/>
    <mergeCell ref="E61:F61"/>
    <mergeCell ref="I59:J59"/>
    <mergeCell ref="I61:J61"/>
    <mergeCell ref="E57:F57"/>
    <mergeCell ref="E58:F58"/>
    <mergeCell ref="G57:H57"/>
    <mergeCell ref="G58:H58"/>
    <mergeCell ref="B11:J11"/>
    <mergeCell ref="B12:J12"/>
    <mergeCell ref="B13:J13"/>
    <mergeCell ref="B14:J14"/>
  </mergeCells>
  <printOptions/>
  <pageMargins left="0.5" right="0.5" top="0.5" bottom="0.5" header="0.5" footer="0.5"/>
  <pageSetup horizontalDpi="600" verticalDpi="600" orientation="portrait" paperSize="9" scale="68" r:id="rId1"/>
  <headerFooter alignWithMargins="0">
    <oddHeader>&amp;CPage &amp;P</oddHeader>
  </headerFooter>
  <rowBreaks count="6" manualBreakCount="6">
    <brk id="78" max="9" man="1"/>
    <brk id="132" max="9" man="1"/>
    <brk id="206" max="9" man="1"/>
    <brk id="272" max="9" man="1"/>
    <brk id="333" max="9" man="1"/>
    <brk id="3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-</cp:lastModifiedBy>
  <cp:lastPrinted>2003-01-07T07:49:40Z</cp:lastPrinted>
  <dcterms:created xsi:type="dcterms:W3CDTF">2002-09-05T08:26:04Z</dcterms:created>
  <dcterms:modified xsi:type="dcterms:W3CDTF">2003-01-07T07:49:43Z</dcterms:modified>
  <cp:category/>
  <cp:version/>
  <cp:contentType/>
  <cp:contentStatus/>
</cp:coreProperties>
</file>